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ILP-14 OKUMURA\Dropbox\0001_2025\003_BOOSTER\オーダーフォーム\"/>
    </mc:Choice>
  </mc:AlternateContent>
  <xr:revisionPtr revIDLastSave="0" documentId="13_ncr:1_{43ACBEBE-2FC6-4322-A014-AE8633D079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OOSTER" sheetId="1" r:id="rId1"/>
    <sheet name="NEW JANコード_2025" sheetId="4" r:id="rId2"/>
    <sheet name="ILP集計用（入力不要）" sheetId="2" r:id="rId3"/>
  </sheets>
  <definedNames>
    <definedName name="_xlnm._FilterDatabase" localSheetId="1" hidden="1">'NEW JANコード_2025'!$A$2:$F$52</definedName>
    <definedName name="_xlnm.Print_Area" localSheetId="0">BOOSTER!$B$1:$S$31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" l="1"/>
  <c r="B5" i="2"/>
  <c r="B6" i="2"/>
  <c r="B7" i="2"/>
  <c r="B8" i="2"/>
  <c r="B9" i="2"/>
  <c r="B10" i="2"/>
  <c r="B49" i="2" l="1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1" i="2"/>
  <c r="B12" i="2"/>
  <c r="B13" i="2"/>
  <c r="B14" i="2"/>
  <c r="B15" i="2"/>
  <c r="B16" i="2"/>
  <c r="B17" i="2"/>
  <c r="B18" i="2"/>
  <c r="B19" i="2"/>
  <c r="B4" i="2"/>
  <c r="F1" i="4"/>
  <c r="K9" i="1"/>
  <c r="S21" i="1"/>
  <c r="O21" i="1"/>
  <c r="K21" i="1"/>
  <c r="G21" i="1"/>
  <c r="S20" i="1"/>
  <c r="O20" i="1"/>
  <c r="K20" i="1"/>
  <c r="G20" i="1"/>
  <c r="D4" i="2" a="1"/>
  <c r="D4" i="2" s="1"/>
  <c r="B1" i="2" l="1"/>
  <c r="R24" i="1"/>
  <c r="S23" i="1" l="1"/>
  <c r="O23" i="1"/>
  <c r="K23" i="1"/>
  <c r="G23" i="1"/>
  <c r="S22" i="1"/>
  <c r="S19" i="1"/>
  <c r="S18" i="1"/>
  <c r="S17" i="1"/>
  <c r="S16" i="1"/>
  <c r="S15" i="1"/>
  <c r="S14" i="1"/>
  <c r="S13" i="1"/>
  <c r="S12" i="1"/>
  <c r="S11" i="1"/>
  <c r="S10" i="1"/>
  <c r="S9" i="1"/>
  <c r="O22" i="1"/>
  <c r="O19" i="1"/>
  <c r="O18" i="1"/>
  <c r="O17" i="1"/>
  <c r="O16" i="1"/>
  <c r="O15" i="1"/>
  <c r="O14" i="1"/>
  <c r="O13" i="1"/>
  <c r="O12" i="1"/>
  <c r="O11" i="1"/>
  <c r="O10" i="1"/>
  <c r="O9" i="1"/>
  <c r="K22" i="1"/>
  <c r="K19" i="1"/>
  <c r="K18" i="1"/>
  <c r="K17" i="1"/>
  <c r="K16" i="1"/>
  <c r="K15" i="1"/>
  <c r="K14" i="1"/>
  <c r="K13" i="1"/>
  <c r="K12" i="1"/>
  <c r="K11" i="1"/>
  <c r="K10" i="1"/>
  <c r="G17" i="1"/>
  <c r="S24" i="1" l="1"/>
  <c r="O24" i="1"/>
  <c r="K24" i="1"/>
  <c r="G15" i="1" l="1"/>
  <c r="G10" i="1"/>
  <c r="G11" i="1"/>
  <c r="G12" i="1"/>
  <c r="G13" i="1"/>
  <c r="G14" i="1"/>
  <c r="G16" i="1"/>
  <c r="G18" i="1"/>
  <c r="G22" i="1"/>
  <c r="G24" i="1" l="1"/>
  <c r="Q24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<sst xmlns="http://schemas.openxmlformats.org/spreadsheetml/2006/main" count="348" uniqueCount="250">
  <si>
    <t>Kid's Booster</t>
    <phoneticPr fontId="3"/>
  </si>
  <si>
    <t>Standard/Int Booster</t>
    <phoneticPr fontId="3"/>
  </si>
  <si>
    <t>Expert/Racer Booster</t>
    <phoneticPr fontId="3"/>
  </si>
  <si>
    <t>World Cup Booster</t>
    <phoneticPr fontId="3"/>
  </si>
  <si>
    <t>Tricolore</t>
    <phoneticPr fontId="2"/>
  </si>
  <si>
    <t>品番</t>
    <rPh sb="0" eb="2">
      <t>ヒンバン</t>
    </rPh>
    <phoneticPr fontId="2"/>
  </si>
  <si>
    <t>数量</t>
    <rPh sb="0" eb="2">
      <t>スウリョウ</t>
    </rPh>
    <phoneticPr fontId="2"/>
  </si>
  <si>
    <t>カラー</t>
    <phoneticPr fontId="2"/>
  </si>
  <si>
    <t>Black</t>
    <phoneticPr fontId="2"/>
  </si>
  <si>
    <t>Blue</t>
    <phoneticPr fontId="2"/>
  </si>
  <si>
    <t>Pink</t>
    <phoneticPr fontId="2"/>
  </si>
  <si>
    <t>Red</t>
    <phoneticPr fontId="2"/>
  </si>
  <si>
    <t>Yellow</t>
    <phoneticPr fontId="2"/>
  </si>
  <si>
    <t>Zebra</t>
    <phoneticPr fontId="2"/>
  </si>
  <si>
    <t>Rainbow</t>
    <phoneticPr fontId="2"/>
  </si>
  <si>
    <t>Argyle</t>
    <phoneticPr fontId="2"/>
  </si>
  <si>
    <t>TOTAL</t>
    <phoneticPr fontId="2"/>
  </si>
  <si>
    <t>B0217</t>
  </si>
  <si>
    <t>B021BL7</t>
  </si>
  <si>
    <t>B021GN7</t>
  </si>
  <si>
    <t>B021PK7</t>
  </si>
  <si>
    <t>B021RD7</t>
  </si>
  <si>
    <t>B021YL7</t>
  </si>
  <si>
    <t>B021ZB7</t>
  </si>
  <si>
    <t>B021RB7</t>
  </si>
  <si>
    <t>B021AG7</t>
  </si>
  <si>
    <t>B021TR7</t>
  </si>
  <si>
    <t>B021CM7</t>
  </si>
  <si>
    <t>B0317</t>
  </si>
  <si>
    <t>B031BL7</t>
  </si>
  <si>
    <t>B031GN7</t>
  </si>
  <si>
    <t>B031OG7</t>
  </si>
  <si>
    <t>B031PK7</t>
  </si>
  <si>
    <t>B031RD7</t>
  </si>
  <si>
    <t>B031YL7</t>
  </si>
  <si>
    <t>B031ZB7</t>
  </si>
  <si>
    <t>B031RB7</t>
  </si>
  <si>
    <t>B031AG7</t>
  </si>
  <si>
    <t>B031TR7</t>
  </si>
  <si>
    <t>B031CM7</t>
  </si>
  <si>
    <t>B0417</t>
  </si>
  <si>
    <t>B041BL7</t>
  </si>
  <si>
    <t>B041GN7</t>
  </si>
  <si>
    <t>B041OG7</t>
  </si>
  <si>
    <t>B041PK7</t>
  </si>
  <si>
    <t>B041RD7</t>
  </si>
  <si>
    <t>B041YL7</t>
  </si>
  <si>
    <t>B041ZB7</t>
  </si>
  <si>
    <t>B041RB7</t>
  </si>
  <si>
    <t>B041AG7</t>
  </si>
  <si>
    <t>B041TR7</t>
  </si>
  <si>
    <t>B041CM7</t>
  </si>
  <si>
    <t>ご発注日　　　　　/　　　　　/</t>
    <rPh sb="1" eb="3">
      <t>ハッチュウ</t>
    </rPh>
    <rPh sb="3" eb="4">
      <t>ビ</t>
    </rPh>
    <phoneticPr fontId="2"/>
  </si>
  <si>
    <t>Total</t>
    <phoneticPr fontId="2"/>
  </si>
  <si>
    <t>B0217</t>
    <phoneticPr fontId="2"/>
  </si>
  <si>
    <t>B021BL7</t>
    <phoneticPr fontId="3"/>
  </si>
  <si>
    <t>B021PK7</t>
    <phoneticPr fontId="2"/>
  </si>
  <si>
    <t>B021RD7</t>
    <phoneticPr fontId="2"/>
  </si>
  <si>
    <t>B021YL7</t>
    <phoneticPr fontId="2"/>
  </si>
  <si>
    <t>B021ZB7</t>
    <phoneticPr fontId="2"/>
  </si>
  <si>
    <t>B021RB7</t>
    <phoneticPr fontId="2"/>
  </si>
  <si>
    <t>B021AG7</t>
    <phoneticPr fontId="2"/>
  </si>
  <si>
    <t>B021TR7</t>
    <phoneticPr fontId="2"/>
  </si>
  <si>
    <t>B0317</t>
    <phoneticPr fontId="2"/>
  </si>
  <si>
    <t>B031BL7</t>
    <phoneticPr fontId="2"/>
  </si>
  <si>
    <t>B031OG7</t>
    <phoneticPr fontId="2"/>
  </si>
  <si>
    <t>B031PK7</t>
    <phoneticPr fontId="2"/>
  </si>
  <si>
    <t>B031RD7</t>
    <phoneticPr fontId="2"/>
  </si>
  <si>
    <t>B031YL7</t>
    <phoneticPr fontId="2"/>
  </si>
  <si>
    <t>B031ZB7</t>
    <phoneticPr fontId="2"/>
  </si>
  <si>
    <t>B031RB7</t>
    <phoneticPr fontId="2"/>
  </si>
  <si>
    <t>B031AG7</t>
    <phoneticPr fontId="2"/>
  </si>
  <si>
    <t>B031TR7</t>
    <phoneticPr fontId="2"/>
  </si>
  <si>
    <t>B0417</t>
    <phoneticPr fontId="2"/>
  </si>
  <si>
    <t>B041BL7</t>
    <phoneticPr fontId="2"/>
  </si>
  <si>
    <t>B041OG7</t>
    <phoneticPr fontId="2"/>
  </si>
  <si>
    <t>B041PK7</t>
    <phoneticPr fontId="2"/>
  </si>
  <si>
    <t>B041RD7</t>
    <phoneticPr fontId="2"/>
  </si>
  <si>
    <t>B041YL7</t>
    <phoneticPr fontId="2"/>
  </si>
  <si>
    <t>B041ZB7</t>
    <phoneticPr fontId="2"/>
  </si>
  <si>
    <t>B041RB7</t>
    <phoneticPr fontId="2"/>
  </si>
  <si>
    <t>B041AG7</t>
    <phoneticPr fontId="2"/>
  </si>
  <si>
    <t>B041TR7</t>
    <phoneticPr fontId="2"/>
  </si>
  <si>
    <t>Camo</t>
  </si>
  <si>
    <t>B021CH7</t>
    <phoneticPr fontId="2"/>
  </si>
  <si>
    <t>B031CH7</t>
    <phoneticPr fontId="2"/>
  </si>
  <si>
    <t>B041CH7</t>
    <phoneticPr fontId="2"/>
  </si>
  <si>
    <t>Orange</t>
    <phoneticPr fontId="2"/>
  </si>
  <si>
    <t>品番</t>
    <rPh sb="0" eb="2">
      <t>ヒンバン</t>
    </rPh>
    <phoneticPr fontId="6"/>
  </si>
  <si>
    <t>数量</t>
    <rPh sb="0" eb="2">
      <t>スウリョウ</t>
    </rPh>
    <phoneticPr fontId="6"/>
  </si>
  <si>
    <t>B011AG7</t>
  </si>
  <si>
    <t>B011AG7</t>
    <phoneticPr fontId="2"/>
  </si>
  <si>
    <t>B021OG7</t>
    <phoneticPr fontId="2"/>
  </si>
  <si>
    <t>B021GE7</t>
  </si>
  <si>
    <t>B021GE7</t>
    <phoneticPr fontId="2"/>
  </si>
  <si>
    <t>B031GE7</t>
  </si>
  <si>
    <t>B031GE7</t>
    <phoneticPr fontId="2"/>
  </si>
  <si>
    <t>B041GE7</t>
  </si>
  <si>
    <t>B041GE7</t>
    <phoneticPr fontId="2"/>
  </si>
  <si>
    <t>御社名</t>
    <rPh sb="0" eb="3">
      <t>オンシャメイ</t>
    </rPh>
    <phoneticPr fontId="4"/>
  </si>
  <si>
    <t>checkered</t>
  </si>
  <si>
    <t>上代</t>
    <rPh sb="0" eb="2">
      <t>ジョウダイ</t>
    </rPh>
    <phoneticPr fontId="2"/>
  </si>
  <si>
    <t>Argyle</t>
  </si>
  <si>
    <t>BLACK</t>
  </si>
  <si>
    <t>Blue</t>
  </si>
  <si>
    <t>B021CH7</t>
  </si>
  <si>
    <t>Checkered</t>
    <phoneticPr fontId="2"/>
  </si>
  <si>
    <t>Green</t>
  </si>
  <si>
    <t>B021OG7</t>
  </si>
  <si>
    <t>Orange</t>
  </si>
  <si>
    <t>Pink</t>
  </si>
  <si>
    <t>Rainbow</t>
  </si>
  <si>
    <t>Red</t>
  </si>
  <si>
    <t>Tricolore</t>
  </si>
  <si>
    <t>Yellow</t>
  </si>
  <si>
    <t>Zebra</t>
  </si>
  <si>
    <t>B031CH7</t>
  </si>
  <si>
    <t>B041CH7</t>
  </si>
  <si>
    <t>Orrange</t>
  </si>
  <si>
    <t>German</t>
    <phoneticPr fontId="2"/>
  </si>
  <si>
    <t>発注数</t>
    <rPh sb="0" eb="3">
      <t>ハッチュウスウ</t>
    </rPh>
    <phoneticPr fontId="2"/>
  </si>
  <si>
    <t>German</t>
    <phoneticPr fontId="26"/>
  </si>
  <si>
    <t>納期</t>
    <rPh sb="0" eb="2">
      <t>ノウキ</t>
    </rPh>
    <phoneticPr fontId="6"/>
  </si>
  <si>
    <t>Kid's Booster Argyle</t>
  </si>
  <si>
    <t>Standard/Int Booster BLACK</t>
  </si>
  <si>
    <t>Standard/Int Booster Argyle</t>
  </si>
  <si>
    <t>Standard/Int Booster Blue</t>
  </si>
  <si>
    <t>Standard/Int Booster Checkered</t>
  </si>
  <si>
    <t>Standard/Int Booster Camo</t>
  </si>
  <si>
    <t>Standard/Int Booster Green</t>
  </si>
  <si>
    <t>Standard/Int Booster Orange</t>
  </si>
  <si>
    <t>Standard/Int Booster Pink</t>
  </si>
  <si>
    <t>Standard/Int Booster Rainbow</t>
  </si>
  <si>
    <t>Standard/Int Booster Red</t>
  </si>
  <si>
    <t>Standard/Int Booster Tricolore</t>
  </si>
  <si>
    <t>Standard/Int Booster Yellow</t>
  </si>
  <si>
    <t>Standard/Int Booster Zebra</t>
  </si>
  <si>
    <t>Expert/Racer Booster BLACK</t>
  </si>
  <si>
    <t>Expert/Racer Booster Argyle</t>
  </si>
  <si>
    <t>Expert/Racer Booster Blue</t>
  </si>
  <si>
    <t>Expert/Racer Booster Checkered</t>
  </si>
  <si>
    <t>Expert/Racer Booster Camo</t>
  </si>
  <si>
    <t>Expert/Racer Booster Green</t>
  </si>
  <si>
    <t>Expert/Racer Booster Orange</t>
  </si>
  <si>
    <t>Expert/Racer Booster Pink</t>
  </si>
  <si>
    <t>Expert/Racer Booster Rainbow</t>
  </si>
  <si>
    <t>Expert/Racer Booster Red</t>
  </si>
  <si>
    <t>Expert/Racer Booster Tricolore</t>
  </si>
  <si>
    <t>Expert/Racer Booster Yellow</t>
  </si>
  <si>
    <t>Expert/Racer Booster Zebra</t>
  </si>
  <si>
    <t>World Cup Booster BLACK</t>
  </si>
  <si>
    <t>World Cup Booster Argyle</t>
  </si>
  <si>
    <t>World Cup Booster Blue</t>
  </si>
  <si>
    <t>World Cup Booster Checkered</t>
  </si>
  <si>
    <t>World Cup Booster Camo</t>
  </si>
  <si>
    <t>World Cup Booster Green</t>
  </si>
  <si>
    <t>World Cup Booster Orrange</t>
  </si>
  <si>
    <t>World Cup Booster Pink</t>
  </si>
  <si>
    <t>World Cup Booster Rainbow</t>
  </si>
  <si>
    <t>World Cup Booster Red</t>
  </si>
  <si>
    <t>World Cup Booster Tricolore</t>
  </si>
  <si>
    <t>World Cup Booster Yellow</t>
  </si>
  <si>
    <t>World Cup Booster Zebra</t>
  </si>
  <si>
    <t>Standard/Int Booster German</t>
  </si>
  <si>
    <t>Expert/Racer Booster German</t>
  </si>
  <si>
    <t>World Cup Booster German</t>
  </si>
  <si>
    <t>ご希望納期
6月・9月・10月からお選びください　→</t>
    <rPh sb="1" eb="3">
      <t>キボウ</t>
    </rPh>
    <rPh sb="3" eb="5">
      <t>ノウキ</t>
    </rPh>
    <rPh sb="18" eb="19">
      <t>エラ</t>
    </rPh>
    <phoneticPr fontId="2"/>
  </si>
  <si>
    <t>合計</t>
    <rPh sb="0" eb="2">
      <t>ゴウケイ</t>
    </rPh>
    <phoneticPr fontId="6"/>
  </si>
  <si>
    <t>2025/1/20改訂</t>
    <rPh sb="9" eb="11">
      <t>カイテイ</t>
    </rPh>
    <phoneticPr fontId="2"/>
  </si>
  <si>
    <r>
      <t xml:space="preserve"> </t>
    </r>
    <r>
      <rPr>
        <b/>
        <sz val="24"/>
        <color rgb="FFFF0000"/>
        <rFont val="メイリオ"/>
        <family val="3"/>
        <charset val="128"/>
      </rPr>
      <t>NEW!!</t>
    </r>
    <r>
      <rPr>
        <b/>
        <sz val="24"/>
        <rFont val="メイリオ"/>
        <family val="3"/>
        <charset val="128"/>
      </rPr>
      <t xml:space="preserve"> 2025-2026 BOOSTERSTRAP </t>
    </r>
    <r>
      <rPr>
        <b/>
        <sz val="24"/>
        <color indexed="10"/>
        <rFont val="メイリオ"/>
        <family val="3"/>
        <charset val="128"/>
      </rPr>
      <t xml:space="preserve">LIMITED EDITION </t>
    </r>
    <r>
      <rPr>
        <b/>
        <sz val="24"/>
        <rFont val="メイリオ"/>
        <family val="3"/>
        <charset val="128"/>
      </rPr>
      <t>ORDER FORM</t>
    </r>
    <phoneticPr fontId="2"/>
  </si>
  <si>
    <t>※新上代は2025年4月1日より適用となります</t>
    <rPh sb="1" eb="4">
      <t>シンジョウダイ</t>
    </rPh>
    <rPh sb="9" eb="10">
      <t>ネン</t>
    </rPh>
    <rPh sb="11" eb="12">
      <t>ガツ</t>
    </rPh>
    <rPh sb="13" eb="14">
      <t>ニチ</t>
    </rPh>
    <rPh sb="16" eb="18">
      <t>テキヨウ</t>
    </rPh>
    <phoneticPr fontId="2"/>
  </si>
  <si>
    <t>ORDER  はE-MAIL / info@ilp-inc.jp　まで</t>
    <phoneticPr fontId="2"/>
  </si>
  <si>
    <t>※FO特典:ご発注10本ごとに1本（B0317）を完納時にプレゼント。FOお引取り期限は2025年10月31日までとします。</t>
    <rPh sb="3" eb="5">
      <t>トクテン</t>
    </rPh>
    <rPh sb="7" eb="9">
      <t>ハッチュウ</t>
    </rPh>
    <rPh sb="11" eb="12">
      <t>ホン</t>
    </rPh>
    <rPh sb="16" eb="17">
      <t>ホン</t>
    </rPh>
    <rPh sb="25" eb="27">
      <t>カンノウ</t>
    </rPh>
    <rPh sb="27" eb="28">
      <t>ジ</t>
    </rPh>
    <rPh sb="38" eb="40">
      <t>ヒキト</t>
    </rPh>
    <rPh sb="41" eb="43">
      <t>キゲン</t>
    </rPh>
    <rPh sb="48" eb="49">
      <t>ネン</t>
    </rPh>
    <rPh sb="51" eb="52">
      <t>ガツ</t>
    </rPh>
    <rPh sb="54" eb="55">
      <t>ニチ</t>
    </rPh>
    <phoneticPr fontId="2"/>
  </si>
  <si>
    <t>Apricot</t>
    <phoneticPr fontId="2"/>
  </si>
  <si>
    <t>White</t>
    <phoneticPr fontId="2"/>
  </si>
  <si>
    <t>B021AP7</t>
    <phoneticPr fontId="2"/>
  </si>
  <si>
    <t>B031AP7</t>
    <phoneticPr fontId="2"/>
  </si>
  <si>
    <t>B041AP7</t>
    <phoneticPr fontId="2"/>
  </si>
  <si>
    <t>B021WH7</t>
    <phoneticPr fontId="2"/>
  </si>
  <si>
    <t>B031WH7</t>
    <phoneticPr fontId="2"/>
  </si>
  <si>
    <t>B041WH7</t>
    <phoneticPr fontId="2"/>
  </si>
  <si>
    <t>B021AP7</t>
  </si>
  <si>
    <t>B031AP7</t>
  </si>
  <si>
    <t>B041AP7</t>
  </si>
  <si>
    <t>4582268687477</t>
  </si>
  <si>
    <t>4582268687484</t>
  </si>
  <si>
    <t>4582268687491</t>
  </si>
  <si>
    <t>Apricot</t>
  </si>
  <si>
    <t>Expert/Racer Booster Apricot</t>
  </si>
  <si>
    <t>World Cup Booster Apricot</t>
  </si>
  <si>
    <t>Standard/Int Booster Apricot</t>
  </si>
  <si>
    <t>B021WH7</t>
  </si>
  <si>
    <t>B031WH7</t>
  </si>
  <si>
    <t>B041WH7</t>
  </si>
  <si>
    <t>White</t>
    <phoneticPr fontId="26"/>
  </si>
  <si>
    <t>4582268687446</t>
  </si>
  <si>
    <t>4582268687453</t>
  </si>
  <si>
    <t>4582268687460</t>
  </si>
  <si>
    <t>4582268687385</t>
  </si>
  <si>
    <t>4582268682731</t>
  </si>
  <si>
    <t>4582268680133</t>
  </si>
  <si>
    <t>4582268680041</t>
  </si>
  <si>
    <t>4582268687330</t>
  </si>
  <si>
    <t>4582268684407</t>
  </si>
  <si>
    <t>4582268687392</t>
  </si>
  <si>
    <t>4582268680058</t>
  </si>
  <si>
    <t>4582268685411</t>
  </si>
  <si>
    <t>4582268680065</t>
  </si>
  <si>
    <t>4582268680126</t>
  </si>
  <si>
    <t>4582268680072</t>
  </si>
  <si>
    <t>4582268682755</t>
  </si>
  <si>
    <t>4582268680089</t>
  </si>
  <si>
    <t>4582268680102</t>
  </si>
  <si>
    <t>4582268682748</t>
  </si>
  <si>
    <t>4582268680249</t>
  </si>
  <si>
    <t>4582268680157</t>
  </si>
  <si>
    <t>4582268687347</t>
  </si>
  <si>
    <t>4582268684414</t>
  </si>
  <si>
    <t>4582268687408</t>
  </si>
  <si>
    <t>4582268680164</t>
  </si>
  <si>
    <t>4582268685428</t>
  </si>
  <si>
    <t>4582268680171</t>
  </si>
  <si>
    <t>4582268680232</t>
  </si>
  <si>
    <t>4582268680188</t>
  </si>
  <si>
    <t>4582268682762</t>
  </si>
  <si>
    <t>4582268680195</t>
  </si>
  <si>
    <t>4582268680218</t>
  </si>
  <si>
    <t>4582268680034</t>
  </si>
  <si>
    <t>4582268680355</t>
  </si>
  <si>
    <t>4582268680263</t>
  </si>
  <si>
    <t>4582268687354</t>
  </si>
  <si>
    <t>4582268684421</t>
  </si>
  <si>
    <t>4582268687415</t>
  </si>
  <si>
    <t>4582268680270</t>
  </si>
  <si>
    <t>4582268685435</t>
  </si>
  <si>
    <t>4582268680287</t>
  </si>
  <si>
    <t>4582268680348</t>
  </si>
  <si>
    <t>4582268680294</t>
  </si>
  <si>
    <t>4582268682779</t>
  </si>
  <si>
    <t>4582268680300</t>
  </si>
  <si>
    <t>4582268680324</t>
  </si>
  <si>
    <t>JAN</t>
    <phoneticPr fontId="26"/>
  </si>
  <si>
    <t>B051CH7</t>
  </si>
  <si>
    <t>4582268688214</t>
  </si>
  <si>
    <t>FO締め切り　2025年1月27日（月）ご発注は10本以上で承ります。</t>
    <rPh sb="2" eb="3">
      <t>シ</t>
    </rPh>
    <rPh sb="4" eb="5">
      <t>キ</t>
    </rPh>
    <rPh sb="11" eb="12">
      <t>ネン</t>
    </rPh>
    <rPh sb="13" eb="14">
      <t>ガツ</t>
    </rPh>
    <rPh sb="16" eb="17">
      <t>ニチ</t>
    </rPh>
    <rPh sb="18" eb="19">
      <t>ゲツ</t>
    </rPh>
    <phoneticPr fontId="2"/>
  </si>
  <si>
    <t>Standard/Int Booster White</t>
  </si>
  <si>
    <t>Expert/Racer Booster White</t>
  </si>
  <si>
    <t>World Cup Booster White</t>
  </si>
  <si>
    <t xml:space="preserve">BOOSTERSTRAP WC EXHARD CHECKERED </t>
  </si>
  <si>
    <t>商品名</t>
    <rPh sb="0" eb="3">
      <t>ショウヒンメイ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</si>
</sst>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¥&quot;#,##0;[Red]&quot;¥&quot;\-#,##0"/>
    <numFmt numFmtId="176" formatCode="_-&quot;€&quot;\ * #,##0.00_-;\-&quot;€&quot;\ * #,##0.00_-;_-&quot;€&quot;\ * &quot;-&quot;??_-;_-@_-"/>
    <numFmt numFmtId="177" formatCode="_-* #,##0.00_-;\-* #,##0.00_-;_-* &quot;-&quot;??_-;_-@_-"/>
    <numFmt numFmtId="178" formatCode="0_ "/>
    <numFmt numFmtId="179" formatCode="&quot;¥&quot;#,##0_);[Red]\(&quot;¥&quot;#,##0\)"/>
    <numFmt numFmtId="180" formatCode="0_);[Red]\(0\)"/>
  </numFmts>
  <fonts count="31">
    <font>
      <sz val="11"/>
      <color theme="1"/>
      <name val="ＭＳ Ｐゴシック"/>
      <family val="3"/>
      <charset val="128"/>
      <scheme val="minor"/>
    </font>
    <font>
      <sz val="12"/>
      <name val="Osaka"/>
      <family val="3"/>
      <charset val="128"/>
    </font>
    <font>
      <sz val="6"/>
      <name val="ＭＳ Ｐゴシック"/>
      <family val="3"/>
      <charset val="128"/>
    </font>
    <font>
      <sz val="6"/>
      <name val="Osaka"/>
      <family val="3"/>
      <charset val="128"/>
    </font>
    <font>
      <sz val="6"/>
      <name val="ＭＳ Ｐゴシック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2"/>
      <name val="メイリオ"/>
      <family val="3"/>
      <charset val="128"/>
    </font>
    <font>
      <b/>
      <u/>
      <sz val="18"/>
      <name val="メイリオ"/>
      <family val="3"/>
      <charset val="128"/>
    </font>
    <font>
      <b/>
      <sz val="20"/>
      <color rgb="FFFF0000"/>
      <name val="メイリオ"/>
      <family val="3"/>
      <charset val="128"/>
    </font>
    <font>
      <b/>
      <sz val="24"/>
      <name val="メイリオ"/>
      <family val="3"/>
      <charset val="128"/>
    </font>
    <font>
      <b/>
      <sz val="24"/>
      <color indexed="10"/>
      <name val="メイリオ"/>
      <family val="3"/>
      <charset val="128"/>
    </font>
    <font>
      <sz val="12"/>
      <name val="メイリオ"/>
      <family val="3"/>
      <charset val="128"/>
    </font>
    <font>
      <sz val="20"/>
      <name val="メイリオ"/>
      <family val="3"/>
      <charset val="128"/>
    </font>
    <font>
      <b/>
      <sz val="16"/>
      <name val="メイリオ"/>
      <family val="3"/>
      <charset val="128"/>
    </font>
    <font>
      <b/>
      <sz val="14"/>
      <name val="メイリオ"/>
      <family val="3"/>
      <charset val="128"/>
    </font>
    <font>
      <sz val="14"/>
      <name val="メイリオ"/>
      <family val="3"/>
      <charset val="128"/>
    </font>
    <font>
      <b/>
      <sz val="18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24"/>
      <color rgb="FFFF0000"/>
      <name val="メイリオ"/>
      <family val="3"/>
      <charset val="128"/>
    </font>
    <font>
      <b/>
      <strike/>
      <sz val="12"/>
      <color rgb="FFFF000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2"/>
      <name val="Arial Unicode MS"/>
      <family val="3"/>
      <charset val="128"/>
    </font>
    <font>
      <b/>
      <sz val="20"/>
      <name val="メイリオ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Yu Gothic Medium"/>
      <family val="3"/>
      <charset val="128"/>
    </font>
    <font>
      <sz val="6"/>
      <name val="ＭＳ Ｐゴシック"/>
      <family val="3"/>
      <charset val="128"/>
      <scheme val="minor"/>
    </font>
    <font>
      <sz val="11"/>
      <color indexed="8"/>
      <name val="Yu Gothic Medium"/>
      <family val="2"/>
      <charset val="128"/>
    </font>
    <font>
      <b/>
      <sz val="11"/>
      <name val="メイリオ"/>
      <family val="3"/>
      <charset val="128"/>
    </font>
    <font>
      <sz val="9"/>
      <color rgb="FF000000"/>
      <name val="Meiryo UI"/>
      <family val="3"/>
      <charset val="128"/>
    </font>
    <font>
      <b/>
      <sz val="11"/>
      <color rgb="FFFF0000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6" fontId="1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6" fontId="18" fillId="0" borderId="0" applyFont="0" applyFill="0" applyBorder="0" applyAlignment="0" applyProtection="0">
      <alignment vertical="center"/>
    </xf>
    <xf numFmtId="0" fontId="24" fillId="0" borderId="0">
      <alignment vertical="center"/>
    </xf>
  </cellStyleXfs>
  <cellXfs count="132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12" fillId="0" borderId="0" xfId="5" applyFont="1"/>
    <xf numFmtId="0" fontId="13" fillId="0" borderId="37" xfId="5" applyFont="1" applyBorder="1" applyAlignment="1" applyProtection="1">
      <alignment horizontal="center" vertical="center"/>
      <protection locked="0"/>
    </xf>
    <xf numFmtId="0" fontId="13" fillId="0" borderId="39" xfId="5" applyFont="1" applyBorder="1" applyAlignment="1" applyProtection="1">
      <alignment horizontal="center" vertical="center"/>
      <protection locked="0"/>
    </xf>
    <xf numFmtId="0" fontId="14" fillId="0" borderId="37" xfId="5" applyFont="1" applyBorder="1" applyAlignment="1">
      <alignment horizontal="center" vertical="center"/>
    </xf>
    <xf numFmtId="0" fontId="12" fillId="0" borderId="0" xfId="5" applyFont="1" applyAlignment="1">
      <alignment vertical="center"/>
    </xf>
    <xf numFmtId="0" fontId="7" fillId="0" borderId="2" xfId="5" applyFont="1" applyBorder="1" applyAlignment="1">
      <alignment horizontal="center" vertical="center"/>
    </xf>
    <xf numFmtId="6" fontId="7" fillId="0" borderId="3" xfId="3" applyFont="1" applyBorder="1" applyAlignment="1" applyProtection="1">
      <alignment horizontal="center" vertical="center"/>
    </xf>
    <xf numFmtId="6" fontId="7" fillId="0" borderId="12" xfId="3" applyFont="1" applyBorder="1" applyAlignment="1" applyProtection="1">
      <alignment horizontal="center" vertical="center"/>
    </xf>
    <xf numFmtId="6" fontId="7" fillId="0" borderId="38" xfId="3" applyFont="1" applyBorder="1" applyAlignment="1" applyProtection="1">
      <alignment horizontal="center" vertical="center"/>
    </xf>
    <xf numFmtId="6" fontId="7" fillId="0" borderId="4" xfId="3" applyFont="1" applyBorder="1" applyAlignment="1" applyProtection="1">
      <alignment horizontal="center" vertical="center"/>
    </xf>
    <xf numFmtId="6" fontId="7" fillId="0" borderId="4" xfId="3" applyFont="1" applyBorder="1" applyAlignment="1" applyProtection="1">
      <alignment horizontal="center" vertical="center"/>
      <protection locked="0"/>
    </xf>
    <xf numFmtId="6" fontId="7" fillId="0" borderId="38" xfId="3" applyFont="1" applyBorder="1" applyAlignment="1" applyProtection="1">
      <alignment horizontal="center" vertical="center"/>
      <protection locked="0"/>
    </xf>
    <xf numFmtId="0" fontId="12" fillId="0" borderId="5" xfId="5" applyFont="1" applyBorder="1" applyAlignment="1">
      <alignment vertical="center"/>
    </xf>
    <xf numFmtId="0" fontId="15" fillId="0" borderId="18" xfId="5" applyFont="1" applyBorder="1" applyAlignment="1">
      <alignment horizontal="center" vertical="center"/>
    </xf>
    <xf numFmtId="6" fontId="12" fillId="0" borderId="37" xfId="5" applyNumberFormat="1" applyFont="1" applyBorder="1" applyAlignment="1">
      <alignment vertical="center"/>
    </xf>
    <xf numFmtId="6" fontId="7" fillId="0" borderId="15" xfId="3" applyFont="1" applyBorder="1" applyAlignment="1" applyProtection="1">
      <alignment horizontal="center" vertical="center"/>
    </xf>
    <xf numFmtId="0" fontId="12" fillId="0" borderId="1" xfId="5" applyFont="1" applyBorder="1" applyAlignment="1">
      <alignment vertical="center"/>
    </xf>
    <xf numFmtId="0" fontId="15" fillId="0" borderId="19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41" xfId="5" applyFont="1" applyBorder="1" applyAlignment="1">
      <alignment horizontal="center" vertical="center"/>
    </xf>
    <xf numFmtId="49" fontId="7" fillId="0" borderId="16" xfId="5" applyNumberFormat="1" applyFont="1" applyBorder="1" applyAlignment="1">
      <alignment horizontal="center" vertical="center"/>
    </xf>
    <xf numFmtId="0" fontId="15" fillId="0" borderId="20" xfId="5" applyFont="1" applyBorder="1" applyAlignment="1">
      <alignment horizontal="center" vertical="center"/>
    </xf>
    <xf numFmtId="0" fontId="12" fillId="0" borderId="11" xfId="5" applyFont="1" applyBorder="1" applyAlignment="1">
      <alignment horizontal="center" vertical="center"/>
    </xf>
    <xf numFmtId="0" fontId="12" fillId="2" borderId="1" xfId="5" applyFont="1" applyFill="1" applyBorder="1" applyAlignment="1">
      <alignment vertical="center"/>
    </xf>
    <xf numFmtId="0" fontId="12" fillId="0" borderId="0" xfId="5" applyFont="1" applyAlignment="1">
      <alignment horizontal="center" vertical="center"/>
    </xf>
    <xf numFmtId="0" fontId="12" fillId="0" borderId="13" xfId="5" applyFont="1" applyBorder="1" applyAlignment="1">
      <alignment horizontal="center" vertical="center"/>
    </xf>
    <xf numFmtId="0" fontId="12" fillId="0" borderId="9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22" xfId="5" applyFont="1" applyBorder="1" applyAlignment="1">
      <alignment vertical="center"/>
    </xf>
    <xf numFmtId="0" fontId="15" fillId="0" borderId="23" xfId="5" applyFont="1" applyBorder="1" applyAlignment="1">
      <alignment horizontal="center" vertical="center"/>
    </xf>
    <xf numFmtId="0" fontId="12" fillId="0" borderId="25" xfId="5" applyFont="1" applyBorder="1" applyAlignment="1">
      <alignment horizontal="center" vertical="center"/>
    </xf>
    <xf numFmtId="0" fontId="7" fillId="0" borderId="35" xfId="5" applyFont="1" applyBorder="1" applyAlignment="1">
      <alignment vertical="center"/>
    </xf>
    <xf numFmtId="0" fontId="7" fillId="0" borderId="38" xfId="5" applyFont="1" applyBorder="1" applyAlignment="1">
      <alignment vertical="center"/>
    </xf>
    <xf numFmtId="6" fontId="7" fillId="0" borderId="38" xfId="5" applyNumberFormat="1" applyFont="1" applyBorder="1" applyAlignment="1">
      <alignment vertical="center"/>
    </xf>
    <xf numFmtId="6" fontId="7" fillId="0" borderId="40" xfId="3" applyFont="1" applyBorder="1" applyAlignment="1" applyProtection="1">
      <alignment horizontal="center" vertical="center"/>
    </xf>
    <xf numFmtId="178" fontId="17" fillId="0" borderId="21" xfId="5" applyNumberFormat="1" applyFont="1" applyBorder="1" applyAlignment="1">
      <alignment horizontal="center" vertical="center"/>
    </xf>
    <xf numFmtId="0" fontId="7" fillId="0" borderId="0" xfId="5" applyFont="1" applyAlignment="1">
      <alignment horizontal="center" vertical="center"/>
    </xf>
    <xf numFmtId="0" fontId="7" fillId="0" borderId="0" xfId="5" applyFont="1" applyAlignment="1">
      <alignment vertical="center"/>
    </xf>
    <xf numFmtId="178" fontId="12" fillId="0" borderId="0" xfId="5" applyNumberFormat="1" applyFont="1" applyAlignment="1">
      <alignment vertical="center"/>
    </xf>
    <xf numFmtId="0" fontId="12" fillId="0" borderId="42" xfId="5" applyFont="1" applyBorder="1" applyAlignment="1">
      <alignment vertical="center"/>
    </xf>
    <xf numFmtId="0" fontId="15" fillId="0" borderId="43" xfId="5" applyFont="1" applyBorder="1" applyAlignment="1">
      <alignment horizontal="center" vertical="center"/>
    </xf>
    <xf numFmtId="0" fontId="7" fillId="0" borderId="38" xfId="5" applyFont="1" applyBorder="1" applyAlignment="1">
      <alignment horizontal="center" vertical="center"/>
    </xf>
    <xf numFmtId="0" fontId="7" fillId="0" borderId="24" xfId="5" applyFont="1" applyBorder="1" applyAlignment="1">
      <alignment horizontal="center" vertical="center"/>
    </xf>
    <xf numFmtId="6" fontId="7" fillId="0" borderId="44" xfId="7" applyFont="1" applyBorder="1" applyAlignment="1" applyProtection="1">
      <alignment horizontal="center" vertical="center"/>
    </xf>
    <xf numFmtId="0" fontId="7" fillId="0" borderId="39" xfId="5" applyFont="1" applyBorder="1" applyAlignment="1">
      <alignment vertical="center"/>
    </xf>
    <xf numFmtId="0" fontId="12" fillId="0" borderId="45" xfId="5" applyFont="1" applyBorder="1" applyAlignment="1">
      <alignment horizontal="center" vertical="center"/>
    </xf>
    <xf numFmtId="14" fontId="12" fillId="0" borderId="0" xfId="5" applyNumberFormat="1" applyFont="1" applyAlignment="1">
      <alignment horizontal="right"/>
    </xf>
    <xf numFmtId="6" fontId="20" fillId="0" borderId="10" xfId="3" applyFont="1" applyBorder="1" applyAlignment="1" applyProtection="1">
      <alignment horizontal="center" vertical="center"/>
    </xf>
    <xf numFmtId="6" fontId="20" fillId="0" borderId="8" xfId="3" applyFont="1" applyBorder="1" applyAlignment="1" applyProtection="1">
      <alignment horizontal="center" vertical="center"/>
    </xf>
    <xf numFmtId="0" fontId="12" fillId="0" borderId="26" xfId="5" applyFont="1" applyBorder="1" applyAlignment="1">
      <alignment horizontal="center" vertical="center"/>
    </xf>
    <xf numFmtId="0" fontId="12" fillId="0" borderId="46" xfId="5" applyFont="1" applyBorder="1" applyAlignment="1">
      <alignment horizontal="center" vertical="center"/>
    </xf>
    <xf numFmtId="0" fontId="12" fillId="0" borderId="40" xfId="5" applyFont="1" applyBorder="1" applyAlignment="1">
      <alignment horizontal="center" vertical="center"/>
    </xf>
    <xf numFmtId="179" fontId="12" fillId="0" borderId="8" xfId="5" applyNumberFormat="1" applyFont="1" applyBorder="1" applyAlignment="1">
      <alignment horizontal="center" vertical="center"/>
    </xf>
    <xf numFmtId="0" fontId="21" fillId="0" borderId="14" xfId="5" applyFont="1" applyBorder="1" applyAlignment="1">
      <alignment vertical="center"/>
    </xf>
    <xf numFmtId="179" fontId="12" fillId="0" borderId="41" xfId="5" applyNumberFormat="1" applyFont="1" applyBorder="1" applyAlignment="1">
      <alignment horizontal="center" vertical="center"/>
    </xf>
    <xf numFmtId="0" fontId="7" fillId="0" borderId="6" xfId="5" applyFont="1" applyBorder="1" applyAlignment="1">
      <alignment horizontal="center" vertical="center"/>
    </xf>
    <xf numFmtId="6" fontId="7" fillId="0" borderId="8" xfId="7" applyFont="1" applyBorder="1" applyAlignment="1" applyProtection="1">
      <alignment horizontal="center" vertical="center"/>
    </xf>
    <xf numFmtId="6" fontId="12" fillId="0" borderId="13" xfId="5" applyNumberFormat="1" applyFont="1" applyBorder="1" applyAlignment="1">
      <alignment horizontal="center" vertical="center"/>
    </xf>
    <xf numFmtId="0" fontId="8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9" fillId="0" borderId="0" xfId="5" applyFont="1" applyAlignment="1">
      <alignment vertical="center"/>
    </xf>
    <xf numFmtId="0" fontId="23" fillId="0" borderId="0" xfId="5" applyFont="1" applyAlignment="1" applyProtection="1">
      <alignment vertical="center"/>
      <protection locked="0"/>
    </xf>
    <xf numFmtId="180" fontId="25" fillId="0" borderId="0" xfId="8" applyNumberFormat="1" applyFont="1">
      <alignment vertical="center"/>
    </xf>
    <xf numFmtId="14" fontId="25" fillId="0" borderId="0" xfId="8" applyNumberFormat="1" applyFont="1">
      <alignment vertical="center"/>
    </xf>
    <xf numFmtId="180" fontId="25" fillId="0" borderId="47" xfId="8" applyNumberFormat="1" applyFont="1" applyBorder="1">
      <alignment vertical="center"/>
    </xf>
    <xf numFmtId="180" fontId="25" fillId="0" borderId="48" xfId="8" applyNumberFormat="1" applyFont="1" applyBorder="1">
      <alignment vertical="center"/>
    </xf>
    <xf numFmtId="180" fontId="25" fillId="0" borderId="20" xfId="8" applyNumberFormat="1" applyFont="1" applyBorder="1">
      <alignment vertical="center"/>
    </xf>
    <xf numFmtId="180" fontId="27" fillId="3" borderId="49" xfId="8" applyNumberFormat="1" applyFont="1" applyFill="1" applyBorder="1" applyAlignment="1">
      <alignment horizontal="center" vertical="center"/>
    </xf>
    <xf numFmtId="180" fontId="25" fillId="3" borderId="50" xfId="8" applyNumberFormat="1" applyFont="1" applyFill="1" applyBorder="1" applyAlignment="1">
      <alignment horizontal="center" vertical="center"/>
    </xf>
    <xf numFmtId="180" fontId="25" fillId="3" borderId="51" xfId="8" applyNumberFormat="1" applyFont="1" applyFill="1" applyBorder="1" applyAlignment="1">
      <alignment horizontal="center" vertical="center"/>
    </xf>
    <xf numFmtId="180" fontId="25" fillId="0" borderId="52" xfId="8" applyNumberFormat="1" applyFont="1" applyBorder="1">
      <alignment vertical="center"/>
    </xf>
    <xf numFmtId="180" fontId="25" fillId="0" borderId="53" xfId="8" applyNumberFormat="1" applyFont="1" applyBorder="1">
      <alignment vertical="center"/>
    </xf>
    <xf numFmtId="180" fontId="25" fillId="0" borderId="43" xfId="8" applyNumberFormat="1" applyFont="1" applyBorder="1">
      <alignment vertical="center"/>
    </xf>
    <xf numFmtId="6" fontId="7" fillId="0" borderId="54" xfId="3" applyFont="1" applyBorder="1" applyAlignment="1" applyProtection="1">
      <alignment horizontal="center" vertical="center"/>
    </xf>
    <xf numFmtId="6" fontId="7" fillId="0" borderId="55" xfId="3" applyFont="1" applyBorder="1" applyAlignment="1" applyProtection="1">
      <alignment horizontal="center" vertical="center"/>
    </xf>
    <xf numFmtId="49" fontId="7" fillId="0" borderId="56" xfId="5" applyNumberFormat="1" applyFont="1" applyBorder="1" applyAlignment="1">
      <alignment horizontal="center" vertical="center"/>
    </xf>
    <xf numFmtId="6" fontId="7" fillId="0" borderId="57" xfId="3" applyFont="1" applyBorder="1" applyAlignment="1" applyProtection="1">
      <alignment horizontal="center" vertical="center"/>
    </xf>
    <xf numFmtId="0" fontId="16" fillId="0" borderId="26" xfId="5" applyFont="1" applyBorder="1" applyAlignment="1" applyProtection="1">
      <alignment horizontal="center" vertical="center"/>
      <protection locked="0"/>
    </xf>
    <xf numFmtId="6" fontId="7" fillId="0" borderId="58" xfId="3" applyFont="1" applyBorder="1" applyAlignment="1" applyProtection="1">
      <alignment horizontal="center" vertical="center"/>
    </xf>
    <xf numFmtId="6" fontId="7" fillId="0" borderId="59" xfId="3" applyFont="1" applyBorder="1" applyAlignment="1" applyProtection="1">
      <alignment horizontal="center" vertical="center"/>
    </xf>
    <xf numFmtId="0" fontId="16" fillId="0" borderId="45" xfId="5" applyFont="1" applyBorder="1" applyAlignment="1" applyProtection="1">
      <alignment horizontal="center" vertical="center"/>
      <protection locked="0"/>
    </xf>
    <xf numFmtId="0" fontId="7" fillId="0" borderId="60" xfId="5" applyFont="1" applyBorder="1" applyAlignment="1">
      <alignment horizontal="center" vertical="center"/>
    </xf>
    <xf numFmtId="6" fontId="7" fillId="0" borderId="61" xfId="3" applyFont="1" applyBorder="1" applyAlignment="1" applyProtection="1">
      <alignment horizontal="center" vertical="center"/>
    </xf>
    <xf numFmtId="6" fontId="7" fillId="0" borderId="62" xfId="3" applyFont="1" applyBorder="1" applyAlignment="1" applyProtection="1">
      <alignment horizontal="center" vertical="center"/>
    </xf>
    <xf numFmtId="0" fontId="7" fillId="0" borderId="0" xfId="5" applyFont="1" applyAlignment="1">
      <alignment horizontal="left" vertical="center"/>
    </xf>
    <xf numFmtId="0" fontId="28" fillId="0" borderId="37" xfId="5" applyFont="1" applyBorder="1" applyAlignment="1">
      <alignment vertical="center" wrapText="1"/>
    </xf>
    <xf numFmtId="0" fontId="28" fillId="0" borderId="39" xfId="5" applyFont="1" applyBorder="1" applyAlignment="1">
      <alignment vertical="center" wrapText="1"/>
    </xf>
    <xf numFmtId="0" fontId="28" fillId="4" borderId="32" xfId="5" applyFont="1" applyFill="1" applyBorder="1" applyAlignment="1">
      <alignment vertical="center" wrapText="1"/>
    </xf>
    <xf numFmtId="0" fontId="28" fillId="4" borderId="27" xfId="5" applyFont="1" applyFill="1" applyBorder="1" applyAlignment="1">
      <alignment vertical="center" wrapText="1"/>
    </xf>
    <xf numFmtId="180" fontId="0" fillId="0" borderId="0" xfId="8" applyNumberFormat="1" applyFont="1">
      <alignment vertical="center"/>
    </xf>
    <xf numFmtId="0" fontId="8" fillId="0" borderId="0" xfId="5" applyFont="1" applyAlignment="1">
      <alignment horizontal="center" vertical="center"/>
    </xf>
    <xf numFmtId="0" fontId="9" fillId="0" borderId="0" xfId="5" applyFont="1" applyAlignment="1">
      <alignment horizontal="center" vertical="center"/>
    </xf>
    <xf numFmtId="0" fontId="7" fillId="0" borderId="35" xfId="5" applyFont="1" applyBorder="1" applyAlignment="1">
      <alignment horizontal="center" vertical="center"/>
    </xf>
    <xf numFmtId="0" fontId="7" fillId="0" borderId="17" xfId="5" applyFont="1" applyBorder="1" applyAlignment="1">
      <alignment horizontal="center" vertical="center"/>
    </xf>
    <xf numFmtId="0" fontId="10" fillId="0" borderId="0" xfId="5" applyFont="1" applyAlignment="1" applyProtection="1">
      <alignment horizontal="right"/>
      <protection locked="0"/>
    </xf>
    <xf numFmtId="0" fontId="14" fillId="0" borderId="31" xfId="5" applyFont="1" applyBorder="1" applyAlignment="1">
      <alignment horizontal="center" vertical="center"/>
    </xf>
    <xf numFmtId="0" fontId="14" fillId="0" borderId="21" xfId="5" applyFont="1" applyBorder="1" applyAlignment="1">
      <alignment horizontal="center" vertical="center"/>
    </xf>
    <xf numFmtId="0" fontId="13" fillId="0" borderId="32" xfId="5" applyFont="1" applyBorder="1" applyAlignment="1" applyProtection="1">
      <alignment horizontal="center" vertical="center"/>
      <protection locked="0"/>
    </xf>
    <xf numFmtId="0" fontId="13" fillId="0" borderId="37" xfId="5" applyFont="1" applyBorder="1" applyAlignment="1" applyProtection="1">
      <alignment horizontal="center" vertical="center"/>
      <protection locked="0"/>
    </xf>
    <xf numFmtId="0" fontId="13" fillId="0" borderId="33" xfId="5" applyFont="1" applyBorder="1" applyAlignment="1" applyProtection="1">
      <alignment horizontal="center" vertical="center"/>
      <protection locked="0"/>
    </xf>
    <xf numFmtId="0" fontId="13" fillId="0" borderId="27" xfId="5" applyFont="1" applyBorder="1" applyAlignment="1" applyProtection="1">
      <alignment horizontal="center" vertical="center"/>
      <protection locked="0"/>
    </xf>
    <xf numFmtId="0" fontId="13" fillId="0" borderId="39" xfId="5" applyFont="1" applyBorder="1" applyAlignment="1" applyProtection="1">
      <alignment horizontal="center" vertical="center"/>
      <protection locked="0"/>
    </xf>
    <xf numFmtId="0" fontId="13" fillId="0" borderId="34" xfId="5" applyFont="1" applyBorder="1" applyAlignment="1" applyProtection="1">
      <alignment horizontal="center" vertical="center"/>
      <protection locked="0"/>
    </xf>
    <xf numFmtId="0" fontId="12" fillId="0" borderId="0" xfId="5" applyFont="1" applyAlignment="1" applyProtection="1">
      <alignment horizontal="left"/>
      <protection locked="0"/>
    </xf>
    <xf numFmtId="0" fontId="14" fillId="0" borderId="28" xfId="5" applyFont="1" applyBorder="1" applyAlignment="1">
      <alignment horizontal="center" vertical="center"/>
    </xf>
    <xf numFmtId="0" fontId="14" fillId="0" borderId="29" xfId="5" applyFont="1" applyBorder="1" applyAlignment="1">
      <alignment horizontal="center" vertical="center"/>
    </xf>
    <xf numFmtId="0" fontId="14" fillId="0" borderId="36" xfId="5" applyFont="1" applyBorder="1" applyAlignment="1">
      <alignment horizontal="center" vertical="center"/>
    </xf>
    <xf numFmtId="0" fontId="12" fillId="0" borderId="32" xfId="5" applyFont="1" applyBorder="1" applyAlignment="1">
      <alignment horizontal="center" vertical="center"/>
    </xf>
    <xf numFmtId="0" fontId="12" fillId="0" borderId="37" xfId="5" applyFont="1" applyBorder="1" applyAlignment="1">
      <alignment horizontal="center" vertical="center"/>
    </xf>
    <xf numFmtId="0" fontId="14" fillId="0" borderId="32" xfId="5" applyFont="1" applyBorder="1" applyAlignment="1">
      <alignment horizontal="center" vertical="center"/>
    </xf>
    <xf numFmtId="0" fontId="14" fillId="0" borderId="37" xfId="5" applyFont="1" applyBorder="1" applyAlignment="1">
      <alignment horizontal="center" vertical="center"/>
    </xf>
    <xf numFmtId="0" fontId="14" fillId="0" borderId="33" xfId="5" applyFont="1" applyBorder="1" applyAlignment="1">
      <alignment horizontal="center" vertical="center"/>
    </xf>
    <xf numFmtId="0" fontId="14" fillId="0" borderId="30" xfId="5" applyFont="1" applyBorder="1" applyAlignment="1">
      <alignment horizontal="center" vertical="center"/>
    </xf>
    <xf numFmtId="0" fontId="30" fillId="0" borderId="32" xfId="5" applyFont="1" applyBorder="1" applyAlignment="1">
      <alignment horizontal="center" vertical="center" wrapText="1"/>
    </xf>
    <xf numFmtId="0" fontId="30" fillId="0" borderId="37" xfId="5" applyFont="1" applyBorder="1" applyAlignment="1">
      <alignment horizontal="center" vertical="center" wrapText="1"/>
    </xf>
    <xf numFmtId="0" fontId="30" fillId="0" borderId="33" xfId="5" applyFont="1" applyBorder="1" applyAlignment="1">
      <alignment horizontal="center" vertical="center" wrapText="1"/>
    </xf>
    <xf numFmtId="0" fontId="30" fillId="0" borderId="27" xfId="5" applyFont="1" applyBorder="1" applyAlignment="1">
      <alignment horizontal="center" vertical="center" wrapText="1"/>
    </xf>
    <xf numFmtId="0" fontId="30" fillId="0" borderId="39" xfId="5" applyFont="1" applyBorder="1" applyAlignment="1">
      <alignment horizontal="center" vertical="center" wrapText="1"/>
    </xf>
    <xf numFmtId="0" fontId="30" fillId="0" borderId="34" xfId="5" applyFont="1" applyBorder="1" applyAlignment="1">
      <alignment horizontal="center" vertical="center" wrapText="1"/>
    </xf>
    <xf numFmtId="0" fontId="28" fillId="4" borderId="33" xfId="5" applyFont="1" applyFill="1" applyBorder="1" applyAlignment="1">
      <alignment horizontal="center" vertical="center" wrapText="1"/>
    </xf>
    <xf numFmtId="0" fontId="28" fillId="4" borderId="34" xfId="5" applyFont="1" applyFill="1" applyBorder="1" applyAlignment="1">
      <alignment horizontal="center" vertical="center" wrapText="1"/>
    </xf>
    <xf numFmtId="0" fontId="28" fillId="4" borderId="37" xfId="5" applyFont="1" applyFill="1" applyBorder="1" applyAlignment="1">
      <alignment horizontal="center" vertical="center" wrapText="1"/>
    </xf>
    <xf numFmtId="0" fontId="28" fillId="4" borderId="39" xfId="5" applyFont="1" applyFill="1" applyBorder="1" applyAlignment="1">
      <alignment horizontal="center" vertical="center" wrapText="1"/>
    </xf>
    <xf numFmtId="180" fontId="25" fillId="0" borderId="48" xfId="8" applyNumberFormat="1" applyFont="1" applyFill="1" applyBorder="1">
      <alignment vertical="center"/>
    </xf>
    <xf numFmtId="180" fontId="25" fillId="0" borderId="47" xfId="8" applyNumberFormat="1" applyFont="1" applyFill="1" applyBorder="1">
      <alignment vertical="center"/>
    </xf>
    <xf numFmtId="180" fontId="25" fillId="0" borderId="20" xfId="8" applyNumberFormat="1" applyFont="1" applyFill="1" applyBorder="1">
      <alignment vertical="center"/>
    </xf>
    <xf numFmtId="180" fontId="25" fillId="0" borderId="52" xfId="8" applyNumberFormat="1" applyFont="1" applyFill="1" applyBorder="1">
      <alignment vertical="center"/>
    </xf>
    <xf numFmtId="180" fontId="25" fillId="0" borderId="53" xfId="8" applyNumberFormat="1" applyFont="1" applyFill="1" applyBorder="1">
      <alignment vertical="center"/>
    </xf>
    <xf numFmtId="180" fontId="25" fillId="0" borderId="43" xfId="8" applyNumberFormat="1" applyFont="1" applyFill="1" applyBorder="1">
      <alignment vertical="center"/>
    </xf>
  </cellXfs>
  <cellStyles count="9">
    <cellStyle name="Euro" xfId="1" xr:uid="{00000000-0005-0000-0000-000000000000}"/>
    <cellStyle name="桁区切り [0.00] 2" xfId="2" xr:uid="{00000000-0005-0000-0000-000001000000}"/>
    <cellStyle name="通貨" xfId="7" builtinId="7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 3 2" xfId="6" xr:uid="{00000000-0005-0000-0000-000006000000}"/>
    <cellStyle name="標準 4" xfId="8" xr:uid="{686767C1-7071-469F-A4A4-818736E3305A}"/>
  </cellStyles>
  <dxfs count="1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  <numFmt numFmtId="180" formatCode="0_);[Red]\(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  <numFmt numFmtId="180" formatCode="0_);[Red]\(0\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  <numFmt numFmtId="180" formatCode="0_);[Red]\(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  <numFmt numFmtId="180" formatCode="0_);[Red]\(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  <numFmt numFmtId="180" formatCode="0_);[Red]\(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  <numFmt numFmtId="180" formatCode="0_);[Red]\(0\)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Yu Gothic Medium"/>
        <family val="3"/>
        <charset val="128"/>
        <scheme val="none"/>
      </font>
      <numFmt numFmtId="180" formatCode="0_);[Red]\(0\)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'ILP集計用（入力不要）'!$C$4" lockText="1"/>
</file>

<file path=xl/ctrlProps/ctrlProp2.xml><?xml version="1.0" encoding="utf-8"?>
<formControlPr xmlns="http://schemas.microsoft.com/office/spreadsheetml/2009/9/main" objectType="Radio" checked="Checked" lockText="1"/>
</file>

<file path=xl/ctrlProps/ctrlProp3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9.png"/><Relationship Id="rId18" Type="http://schemas.microsoft.com/office/2007/relationships/hdphoto" Target="../media/hdphoto7.wdp"/><Relationship Id="rId26" Type="http://schemas.microsoft.com/office/2007/relationships/hdphoto" Target="../media/hdphoto10.wdp"/><Relationship Id="rId3" Type="http://schemas.openxmlformats.org/officeDocument/2006/relationships/image" Target="../media/image3.jpeg"/><Relationship Id="rId21" Type="http://schemas.microsoft.com/office/2007/relationships/hdphoto" Target="../media/hdphoto8.wdp"/><Relationship Id="rId7" Type="http://schemas.openxmlformats.org/officeDocument/2006/relationships/image" Target="../media/image6.png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5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microsoft.com/office/2007/relationships/hdphoto" Target="../media/hdphoto6.wdp"/><Relationship Id="rId20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microsoft.com/office/2007/relationships/hdphoto" Target="../media/hdphoto1.wdp"/><Relationship Id="rId11" Type="http://schemas.openxmlformats.org/officeDocument/2006/relationships/image" Target="../media/image8.png"/><Relationship Id="rId24" Type="http://schemas.openxmlformats.org/officeDocument/2006/relationships/image" Target="../media/image15.jpeg"/><Relationship Id="rId5" Type="http://schemas.openxmlformats.org/officeDocument/2006/relationships/image" Target="../media/image5.png"/><Relationship Id="rId15" Type="http://schemas.openxmlformats.org/officeDocument/2006/relationships/image" Target="../media/image10.png"/><Relationship Id="rId23" Type="http://schemas.microsoft.com/office/2007/relationships/hdphoto" Target="../media/hdphoto9.wdp"/><Relationship Id="rId10" Type="http://schemas.microsoft.com/office/2007/relationships/hdphoto" Target="../media/hdphoto3.wdp"/><Relationship Id="rId19" Type="http://schemas.openxmlformats.org/officeDocument/2006/relationships/image" Target="../media/image12.png"/><Relationship Id="rId4" Type="http://schemas.openxmlformats.org/officeDocument/2006/relationships/image" Target="../media/image4.jpeg"/><Relationship Id="rId9" Type="http://schemas.openxmlformats.org/officeDocument/2006/relationships/image" Target="../media/image7.png"/><Relationship Id="rId14" Type="http://schemas.microsoft.com/office/2007/relationships/hdphoto" Target="../media/hdphoto5.wdp"/><Relationship Id="rId22" Type="http://schemas.openxmlformats.org/officeDocument/2006/relationships/image" Target="../media/image14.png"/><Relationship Id="rId27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8</xdr:row>
      <xdr:rowOff>19050</xdr:rowOff>
    </xdr:from>
    <xdr:to>
      <xdr:col>2</xdr:col>
      <xdr:colOff>266</xdr:colOff>
      <xdr:row>8</xdr:row>
      <xdr:rowOff>353475</xdr:rowOff>
    </xdr:to>
    <xdr:pic>
      <xdr:nvPicPr>
        <xdr:cNvPr id="1586" name="図 1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85975"/>
          <a:ext cx="1495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</xdr:row>
      <xdr:rowOff>38100</xdr:rowOff>
    </xdr:from>
    <xdr:to>
      <xdr:col>2</xdr:col>
      <xdr:colOff>266</xdr:colOff>
      <xdr:row>9</xdr:row>
      <xdr:rowOff>370425</xdr:rowOff>
    </xdr:to>
    <xdr:pic>
      <xdr:nvPicPr>
        <xdr:cNvPr id="1587" name="図 2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50319"/>
          <a:ext cx="1514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266</xdr:colOff>
      <xdr:row>11</xdr:row>
      <xdr:rowOff>353475</xdr:rowOff>
    </xdr:to>
    <xdr:pic>
      <xdr:nvPicPr>
        <xdr:cNvPr id="1589" name="図 4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90925"/>
          <a:ext cx="1504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12</xdr:row>
      <xdr:rowOff>332325</xdr:rowOff>
    </xdr:to>
    <xdr:pic>
      <xdr:nvPicPr>
        <xdr:cNvPr id="1590" name="図 5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71925"/>
          <a:ext cx="1514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266</xdr:colOff>
      <xdr:row>13</xdr:row>
      <xdr:rowOff>359833</xdr:rowOff>
    </xdr:to>
    <xdr:pic>
      <xdr:nvPicPr>
        <xdr:cNvPr id="1591" name="図 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52925"/>
          <a:ext cx="1504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592" name="図 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33925"/>
          <a:ext cx="1514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10575</xdr:colOff>
      <xdr:row>15</xdr:row>
      <xdr:rowOff>343950</xdr:rowOff>
    </xdr:to>
    <xdr:pic>
      <xdr:nvPicPr>
        <xdr:cNvPr id="1593" name="図 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631656"/>
          <a:ext cx="1522669" cy="34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16933</xdr:colOff>
      <xdr:row>15</xdr:row>
      <xdr:rowOff>359833</xdr:rowOff>
    </xdr:to>
    <xdr:pic>
      <xdr:nvPicPr>
        <xdr:cNvPr id="1594" name="図 1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631656"/>
          <a:ext cx="1529027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595" name="図 1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012656"/>
          <a:ext cx="1512094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17</xdr:row>
      <xdr:rowOff>359833</xdr:rowOff>
    </xdr:to>
    <xdr:pic>
      <xdr:nvPicPr>
        <xdr:cNvPr id="1596" name="図 1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93656"/>
          <a:ext cx="1512094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18</xdr:row>
      <xdr:rowOff>353475</xdr:rowOff>
    </xdr:to>
    <xdr:pic>
      <xdr:nvPicPr>
        <xdr:cNvPr id="1597" name="図 13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74656"/>
          <a:ext cx="1512094" cy="35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178595</xdr:colOff>
      <xdr:row>0</xdr:row>
      <xdr:rowOff>154783</xdr:rowOff>
    </xdr:from>
    <xdr:to>
      <xdr:col>1</xdr:col>
      <xdr:colOff>1317361</xdr:colOff>
      <xdr:row>2</xdr:row>
      <xdr:rowOff>246319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70" y="154783"/>
          <a:ext cx="1138766" cy="8297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57150</xdr:colOff>
          <xdr:row>3</xdr:row>
          <xdr:rowOff>28575</xdr:rowOff>
        </xdr:from>
        <xdr:to>
          <xdr:col>15</xdr:col>
          <xdr:colOff>847725</xdr:colOff>
          <xdr:row>4</xdr:row>
          <xdr:rowOff>209550</xdr:rowOff>
        </xdr:to>
        <xdr:sp macro="" textlink="">
          <xdr:nvSpPr>
            <xdr:cNvPr id="1030" name="Option 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6月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85725</xdr:colOff>
          <xdr:row>3</xdr:row>
          <xdr:rowOff>28575</xdr:rowOff>
        </xdr:from>
        <xdr:to>
          <xdr:col>16</xdr:col>
          <xdr:colOff>876300</xdr:colOff>
          <xdr:row>4</xdr:row>
          <xdr:rowOff>209550</xdr:rowOff>
        </xdr:to>
        <xdr:sp macro="" textlink="">
          <xdr:nvSpPr>
            <xdr:cNvPr id="1031" name="Option 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9月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17</xdr:col>
          <xdr:colOff>114300</xdr:colOff>
          <xdr:row>3</xdr:row>
          <xdr:rowOff>57150</xdr:rowOff>
        </xdr:from>
        <xdr:to>
          <xdr:col>17</xdr:col>
          <xdr:colOff>914400</xdr:colOff>
          <xdr:row>4</xdr:row>
          <xdr:rowOff>200025</xdr:rowOff>
        </xdr:to>
        <xdr:sp macro="" textlink="">
          <xdr:nvSpPr>
            <xdr:cNvPr id="1032" name="Option 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10月</a:t>
              </a:r>
            </a:p>
          </xdr:txBody>
        </xdr:sp>
        <xdr:clientData/>
      </xdr:twoCellAnchor>
    </mc:Choice>
    <mc:Fallback/>
  </mc:AlternateContent>
  <xdr:oneCellAnchor>
    <xdr:from>
      <xdr:col>1</xdr:col>
      <xdr:colOff>27132</xdr:colOff>
      <xdr:row>19</xdr:row>
      <xdr:rowOff>11905</xdr:rowOff>
    </xdr:from>
    <xdr:ext cx="1487077" cy="348113"/>
    <xdr:pic>
      <xdr:nvPicPr>
        <xdr:cNvPr id="4" name="図 3">
          <a:extLst>
            <a:ext uri="{FF2B5EF4-FFF2-40B4-BE49-F238E27FC236}">
              <a16:creationId xmlns:a16="http://schemas.microsoft.com/office/drawing/2014/main" id="{93305FD4-CD12-4115-9202-43E1AD87A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347" t="45482" b="39094"/>
        <a:stretch/>
      </xdr:blipFill>
      <xdr:spPr>
        <a:xfrm rot="10800000">
          <a:off x="175299" y="7504905"/>
          <a:ext cx="1487077" cy="348113"/>
        </a:xfrm>
        <a:prstGeom prst="rect">
          <a:avLst/>
        </a:prstGeom>
      </xdr:spPr>
    </xdr:pic>
    <xdr:clientData/>
  </xdr:oneCellAnchor>
  <xdr:oneCellAnchor>
    <xdr:from>
      <xdr:col>1</xdr:col>
      <xdr:colOff>30773</xdr:colOff>
      <xdr:row>20</xdr:row>
      <xdr:rowOff>476</xdr:rowOff>
    </xdr:from>
    <xdr:ext cx="1489602" cy="383014"/>
    <xdr:pic>
      <xdr:nvPicPr>
        <xdr:cNvPr id="6" name="図 5">
          <a:extLst>
            <a:ext uri="{FF2B5EF4-FFF2-40B4-BE49-F238E27FC236}">
              <a16:creationId xmlns:a16="http://schemas.microsoft.com/office/drawing/2014/main" id="{B900BAA8-0F6B-4974-AB3A-8191D8FA4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3486" r="47211"/>
        <a:stretch/>
      </xdr:blipFill>
      <xdr:spPr>
        <a:xfrm rot="5400000">
          <a:off x="732234" y="6559182"/>
          <a:ext cx="383014" cy="1489602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21</xdr:row>
      <xdr:rowOff>0</xdr:rowOff>
    </xdr:from>
    <xdr:to>
      <xdr:col>2</xdr:col>
      <xdr:colOff>21167</xdr:colOff>
      <xdr:row>21</xdr:row>
      <xdr:rowOff>370417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1942BEC-E38E-FF5F-E732-BB9732DAA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7" y="7493000"/>
          <a:ext cx="1534583" cy="3704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21167</xdr:rowOff>
    </xdr:from>
    <xdr:to>
      <xdr:col>2</xdr:col>
      <xdr:colOff>10584</xdr:colOff>
      <xdr:row>22</xdr:row>
      <xdr:rowOff>349250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A778084-7987-4EC5-BAA9-C454A4B8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7" y="7895167"/>
          <a:ext cx="1524000" cy="328083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1079503</xdr:colOff>
      <xdr:row>22</xdr:row>
      <xdr:rowOff>52918</xdr:rowOff>
    </xdr:from>
    <xdr:to>
      <xdr:col>3</xdr:col>
      <xdr:colOff>465668</xdr:colOff>
      <xdr:row>22</xdr:row>
      <xdr:rowOff>303734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F9F90FA-179D-2E1D-C9EF-658E8CA46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41086" y="7926918"/>
          <a:ext cx="582082" cy="250816"/>
        </a:xfrm>
        <a:prstGeom prst="rect">
          <a:avLst/>
        </a:prstGeom>
      </xdr:spPr>
    </xdr:pic>
    <xdr:clientData/>
  </xdr:twoCellAnchor>
  <xdr:twoCellAnchor editAs="oneCell">
    <xdr:from>
      <xdr:col>2</xdr:col>
      <xdr:colOff>1094319</xdr:colOff>
      <xdr:row>21</xdr:row>
      <xdr:rowOff>78317</xdr:rowOff>
    </xdr:from>
    <xdr:to>
      <xdr:col>3</xdr:col>
      <xdr:colOff>465668</xdr:colOff>
      <xdr:row>21</xdr:row>
      <xdr:rowOff>322748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8CD0B3C-7AAC-47D8-8438-34AF1C83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55902" y="7571317"/>
          <a:ext cx="567266" cy="24443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8B328A-5FEA-420A-BCEB-3E39DF7A0537}" name="テーブル1" displayName="テーブル1" ref="A2:F52" totalsRowShown="0" headerRowDxfId="11" dataDxfId="9" headerRowBorderDxfId="10" tableBorderDxfId="8" totalsRowBorderDxfId="7" headerRowCellStyle="標準 4" dataCellStyle="標準 4">
  <autoFilter ref="A2:F52" xr:uid="{F6280554-34D2-4269-AE4D-C4873C1FFF70}"/>
  <sortState xmlns:xlrd2="http://schemas.microsoft.com/office/spreadsheetml/2017/richdata2" ref="A3:F51">
    <sortCondition ref="B2:B51"/>
  </sortState>
  <tableColumns count="6">
    <tableColumn id="1" xr3:uid="{67E78651-0735-4E56-8844-BE444440B29E}" name="JAN" dataDxfId="6" dataCellStyle="標準 4"/>
    <tableColumn id="2" xr3:uid="{80E1068F-8911-4019-B513-E68138B2447F}" name="品番" dataDxfId="5" dataCellStyle="標準 4"/>
    <tableColumn id="8" xr3:uid="{0D2F19D5-DBA9-404A-8651-B776911FDC2F}" name="商品名" dataDxfId="1" dataCellStyle="標準 4"/>
    <tableColumn id="4" xr3:uid="{79A10312-39A1-473B-A386-20D261D9E34C}" name="カラー" dataDxfId="4" dataCellStyle="標準 4"/>
    <tableColumn id="5" xr3:uid="{200A140B-5C2B-483B-9757-3713684F61D8}" name="上代" dataDxfId="3" dataCellStyle="標準 4"/>
    <tableColumn id="6" xr3:uid="{708C8421-1A8F-45F8-B965-7D04488EB721}" name="発注数" dataDxfId="2" dataCellStyle="標準 4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  <pageSetUpPr fitToPage="1"/>
  </sheetPr>
  <dimension ref="A1:U58"/>
  <sheetViews>
    <sheetView showGridLines="0" showZeros="0" tabSelected="1" zoomScale="80" zoomScaleNormal="80" zoomScaleSheetLayoutView="80" workbookViewId="0">
      <selection activeCell="B27" sqref="B27:R27"/>
    </sheetView>
  </sheetViews>
  <sheetFormatPr defaultColWidth="11" defaultRowHeight="19.5"/>
  <cols>
    <col min="1" max="1" width="1.875" style="2" customWidth="1"/>
    <col min="2" max="2" width="19.875" style="2" customWidth="1"/>
    <col min="3" max="3" width="15.625" style="2" customWidth="1"/>
    <col min="4" max="4" width="12.75" style="2" bestFit="1" customWidth="1"/>
    <col min="5" max="6" width="10.625" style="2" customWidth="1"/>
    <col min="7" max="7" width="10.625" style="2" hidden="1" customWidth="1"/>
    <col min="8" max="10" width="12.625" style="2" customWidth="1"/>
    <col min="11" max="11" width="12.625" style="2" hidden="1" customWidth="1"/>
    <col min="12" max="14" width="12.625" style="2" customWidth="1"/>
    <col min="15" max="15" width="12.625" style="2" hidden="1" customWidth="1"/>
    <col min="16" max="18" width="12.625" style="2" customWidth="1"/>
    <col min="19" max="19" width="11" style="2" hidden="1" customWidth="1"/>
    <col min="20" max="16384" width="11" style="2"/>
  </cols>
  <sheetData>
    <row r="1" spans="2:19">
      <c r="R1" s="49" t="s">
        <v>168</v>
      </c>
    </row>
    <row r="2" spans="2:19" ht="38.25">
      <c r="B2" s="97" t="s">
        <v>169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2:19" ht="27.75" customHeight="1" thickBot="1">
      <c r="P3" s="106" t="s">
        <v>52</v>
      </c>
      <c r="Q3" s="106"/>
      <c r="R3" s="106"/>
    </row>
    <row r="4" spans="2:19" ht="20.100000000000001" customHeight="1">
      <c r="B4" s="98" t="s">
        <v>99</v>
      </c>
      <c r="C4" s="100"/>
      <c r="D4" s="101"/>
      <c r="E4" s="101"/>
      <c r="F4" s="101"/>
      <c r="G4" s="101"/>
      <c r="H4" s="101"/>
      <c r="I4" s="101"/>
      <c r="J4" s="102"/>
      <c r="K4" s="3"/>
      <c r="L4" s="116" t="s">
        <v>166</v>
      </c>
      <c r="M4" s="117"/>
      <c r="N4" s="118"/>
      <c r="O4" s="88"/>
      <c r="P4" s="90"/>
      <c r="Q4" s="124"/>
      <c r="R4" s="122"/>
    </row>
    <row r="5" spans="2:19" ht="20.100000000000001" customHeight="1" thickBot="1">
      <c r="B5" s="99"/>
      <c r="C5" s="103"/>
      <c r="D5" s="104"/>
      <c r="E5" s="104"/>
      <c r="F5" s="104"/>
      <c r="G5" s="104"/>
      <c r="H5" s="104"/>
      <c r="I5" s="104"/>
      <c r="J5" s="105"/>
      <c r="K5" s="4"/>
      <c r="L5" s="119"/>
      <c r="M5" s="120"/>
      <c r="N5" s="121"/>
      <c r="O5" s="89"/>
      <c r="P5" s="91"/>
      <c r="Q5" s="125"/>
      <c r="R5" s="123"/>
    </row>
    <row r="6" spans="2:19" ht="20.25" thickBot="1"/>
    <row r="7" spans="2:19" s="6" customFormat="1" ht="35.25" customHeight="1" thickBot="1">
      <c r="B7" s="110"/>
      <c r="C7" s="111"/>
      <c r="D7" s="107" t="s">
        <v>0</v>
      </c>
      <c r="E7" s="108"/>
      <c r="F7" s="115"/>
      <c r="G7" s="5"/>
      <c r="H7" s="107" t="s">
        <v>1</v>
      </c>
      <c r="I7" s="108"/>
      <c r="J7" s="109"/>
      <c r="K7" s="5"/>
      <c r="L7" s="107" t="s">
        <v>2</v>
      </c>
      <c r="M7" s="108"/>
      <c r="N7" s="109"/>
      <c r="O7" s="5"/>
      <c r="P7" s="112" t="s">
        <v>3</v>
      </c>
      <c r="Q7" s="113"/>
      <c r="R7" s="114"/>
    </row>
    <row r="8" spans="2:19" s="6" customFormat="1" ht="21.95" customHeight="1" thickBot="1">
      <c r="B8" s="95" t="s">
        <v>7</v>
      </c>
      <c r="C8" s="96"/>
      <c r="D8" s="7" t="s">
        <v>5</v>
      </c>
      <c r="E8" s="8" t="s">
        <v>101</v>
      </c>
      <c r="F8" s="9" t="s">
        <v>6</v>
      </c>
      <c r="G8" s="10"/>
      <c r="H8" s="84" t="s">
        <v>5</v>
      </c>
      <c r="I8" s="85" t="s">
        <v>101</v>
      </c>
      <c r="J8" s="86" t="s">
        <v>6</v>
      </c>
      <c r="K8" s="10"/>
      <c r="L8" s="7" t="s">
        <v>5</v>
      </c>
      <c r="M8" s="8" t="s">
        <v>101</v>
      </c>
      <c r="N8" s="12" t="s">
        <v>6</v>
      </c>
      <c r="O8" s="13"/>
      <c r="P8" s="7" t="s">
        <v>5</v>
      </c>
      <c r="Q8" s="8" t="s">
        <v>101</v>
      </c>
      <c r="R8" s="11" t="s">
        <v>6</v>
      </c>
    </row>
    <row r="9" spans="2:19" s="6" customFormat="1" ht="30" customHeight="1">
      <c r="B9" s="14"/>
      <c r="C9" s="15" t="s">
        <v>8</v>
      </c>
      <c r="D9" s="50"/>
      <c r="E9" s="51"/>
      <c r="F9" s="56"/>
      <c r="G9" s="16"/>
      <c r="H9" s="81" t="s">
        <v>54</v>
      </c>
      <c r="I9" s="82">
        <v>7000</v>
      </c>
      <c r="J9" s="83"/>
      <c r="K9" s="60">
        <f t="shared" ref="K9:K22" si="0">IFERROR(I9*J9,0)</f>
        <v>0</v>
      </c>
      <c r="L9" s="17" t="s">
        <v>63</v>
      </c>
      <c r="M9" s="76">
        <v>8000</v>
      </c>
      <c r="N9" s="83"/>
      <c r="O9" s="60">
        <f t="shared" ref="O9:O22" si="1">IFERROR(M9*N9,0)</f>
        <v>0</v>
      </c>
      <c r="P9" s="17" t="s">
        <v>73</v>
      </c>
      <c r="Q9" s="76">
        <v>8500</v>
      </c>
      <c r="R9" s="83"/>
      <c r="S9" s="60">
        <f t="shared" ref="S9:S22" si="2">IFERROR(Q9*R9,0)</f>
        <v>0</v>
      </c>
    </row>
    <row r="10" spans="2:19" s="6" customFormat="1" ht="30" customHeight="1">
      <c r="B10" s="18"/>
      <c r="C10" s="19" t="s">
        <v>9</v>
      </c>
      <c r="D10" s="20"/>
      <c r="E10" s="21"/>
      <c r="F10" s="48"/>
      <c r="G10" s="22">
        <f t="shared" ref="G10:G22" si="3">E10*F10</f>
        <v>0</v>
      </c>
      <c r="H10" s="23" t="s">
        <v>55</v>
      </c>
      <c r="I10" s="82">
        <v>7000</v>
      </c>
      <c r="J10" s="83"/>
      <c r="K10" s="60">
        <f t="shared" si="0"/>
        <v>0</v>
      </c>
      <c r="L10" s="23" t="s">
        <v>64</v>
      </c>
      <c r="M10" s="77">
        <v>8000</v>
      </c>
      <c r="N10" s="83"/>
      <c r="O10" s="60">
        <f t="shared" si="1"/>
        <v>0</v>
      </c>
      <c r="P10" s="23" t="s">
        <v>74</v>
      </c>
      <c r="Q10" s="77">
        <v>8500</v>
      </c>
      <c r="R10" s="83"/>
      <c r="S10" s="60">
        <f t="shared" si="2"/>
        <v>0</v>
      </c>
    </row>
    <row r="11" spans="2:19" s="6" customFormat="1" ht="30" customHeight="1">
      <c r="B11" s="26"/>
      <c r="C11" s="24" t="s">
        <v>87</v>
      </c>
      <c r="D11" s="20"/>
      <c r="E11" s="25"/>
      <c r="F11" s="48"/>
      <c r="G11" s="27">
        <f t="shared" si="3"/>
        <v>0</v>
      </c>
      <c r="H11" s="23" t="s">
        <v>92</v>
      </c>
      <c r="I11" s="82">
        <v>7000</v>
      </c>
      <c r="J11" s="83"/>
      <c r="K11" s="60">
        <f t="shared" si="0"/>
        <v>0</v>
      </c>
      <c r="L11" s="23" t="s">
        <v>65</v>
      </c>
      <c r="M11" s="77">
        <v>8000</v>
      </c>
      <c r="N11" s="83"/>
      <c r="O11" s="60">
        <f t="shared" si="1"/>
        <v>0</v>
      </c>
      <c r="P11" s="23" t="s">
        <v>75</v>
      </c>
      <c r="Q11" s="77">
        <v>8500</v>
      </c>
      <c r="R11" s="83"/>
      <c r="S11" s="60">
        <f t="shared" si="2"/>
        <v>0</v>
      </c>
    </row>
    <row r="12" spans="2:19" s="6" customFormat="1" ht="30" customHeight="1">
      <c r="B12" s="18"/>
      <c r="C12" s="24" t="s">
        <v>10</v>
      </c>
      <c r="D12" s="20"/>
      <c r="E12" s="25"/>
      <c r="F12" s="48"/>
      <c r="G12" s="28">
        <f t="shared" si="3"/>
        <v>0</v>
      </c>
      <c r="H12" s="23" t="s">
        <v>56</v>
      </c>
      <c r="I12" s="82">
        <v>7000</v>
      </c>
      <c r="J12" s="83"/>
      <c r="K12" s="60">
        <f t="shared" si="0"/>
        <v>0</v>
      </c>
      <c r="L12" s="23" t="s">
        <v>66</v>
      </c>
      <c r="M12" s="77">
        <v>8000</v>
      </c>
      <c r="N12" s="83"/>
      <c r="O12" s="60">
        <f t="shared" si="1"/>
        <v>0</v>
      </c>
      <c r="P12" s="23" t="s">
        <v>76</v>
      </c>
      <c r="Q12" s="77">
        <v>8500</v>
      </c>
      <c r="R12" s="83"/>
      <c r="S12" s="60">
        <f t="shared" si="2"/>
        <v>0</v>
      </c>
    </row>
    <row r="13" spans="2:19" s="6" customFormat="1" ht="30" customHeight="1">
      <c r="B13" s="18"/>
      <c r="C13" s="24" t="s">
        <v>11</v>
      </c>
      <c r="D13" s="29"/>
      <c r="E13" s="25"/>
      <c r="F13" s="48"/>
      <c r="G13" s="22">
        <f t="shared" si="3"/>
        <v>0</v>
      </c>
      <c r="H13" s="23" t="s">
        <v>57</v>
      </c>
      <c r="I13" s="82">
        <v>7000</v>
      </c>
      <c r="J13" s="83"/>
      <c r="K13" s="60">
        <f t="shared" si="0"/>
        <v>0</v>
      </c>
      <c r="L13" s="23" t="s">
        <v>67</v>
      </c>
      <c r="M13" s="77">
        <v>8000</v>
      </c>
      <c r="N13" s="83"/>
      <c r="O13" s="60">
        <f t="shared" si="1"/>
        <v>0</v>
      </c>
      <c r="P13" s="23" t="s">
        <v>77</v>
      </c>
      <c r="Q13" s="77">
        <v>8500</v>
      </c>
      <c r="R13" s="83"/>
      <c r="S13" s="60">
        <f t="shared" si="2"/>
        <v>0</v>
      </c>
    </row>
    <row r="14" spans="2:19" s="6" customFormat="1" ht="30" customHeight="1">
      <c r="B14" s="18"/>
      <c r="C14" s="24" t="s">
        <v>12</v>
      </c>
      <c r="D14" s="29"/>
      <c r="E14" s="25"/>
      <c r="F14" s="53"/>
      <c r="G14" s="27">
        <f t="shared" si="3"/>
        <v>0</v>
      </c>
      <c r="H14" s="23" t="s">
        <v>58</v>
      </c>
      <c r="I14" s="82">
        <v>7000</v>
      </c>
      <c r="J14" s="83"/>
      <c r="K14" s="60">
        <f t="shared" si="0"/>
        <v>0</v>
      </c>
      <c r="L14" s="23" t="s">
        <v>68</v>
      </c>
      <c r="M14" s="77">
        <v>8000</v>
      </c>
      <c r="N14" s="83"/>
      <c r="O14" s="60">
        <f t="shared" si="1"/>
        <v>0</v>
      </c>
      <c r="P14" s="23" t="s">
        <v>78</v>
      </c>
      <c r="Q14" s="77">
        <v>8500</v>
      </c>
      <c r="R14" s="83"/>
      <c r="S14" s="60">
        <f t="shared" si="2"/>
        <v>0</v>
      </c>
    </row>
    <row r="15" spans="2:19" s="6" customFormat="1" ht="30" customHeight="1">
      <c r="B15" s="18"/>
      <c r="C15" s="24" t="s">
        <v>13</v>
      </c>
      <c r="D15" s="29"/>
      <c r="E15" s="55"/>
      <c r="F15" s="55"/>
      <c r="G15" s="57">
        <f t="shared" si="3"/>
        <v>0</v>
      </c>
      <c r="H15" s="23" t="s">
        <v>59</v>
      </c>
      <c r="I15" s="82">
        <v>7000</v>
      </c>
      <c r="J15" s="83"/>
      <c r="K15" s="60">
        <f t="shared" si="0"/>
        <v>0</v>
      </c>
      <c r="L15" s="23" t="s">
        <v>69</v>
      </c>
      <c r="M15" s="77">
        <v>8000</v>
      </c>
      <c r="N15" s="83"/>
      <c r="O15" s="60">
        <f t="shared" si="1"/>
        <v>0</v>
      </c>
      <c r="P15" s="23" t="s">
        <v>79</v>
      </c>
      <c r="Q15" s="77">
        <v>8500</v>
      </c>
      <c r="R15" s="83"/>
      <c r="S15" s="60">
        <f t="shared" si="2"/>
        <v>0</v>
      </c>
    </row>
    <row r="16" spans="2:19" s="6" customFormat="1" ht="30" customHeight="1" thickBot="1">
      <c r="B16" s="18"/>
      <c r="C16" s="24" t="s">
        <v>14</v>
      </c>
      <c r="D16" s="29"/>
      <c r="E16" s="25"/>
      <c r="F16" s="48"/>
      <c r="G16" s="22">
        <f t="shared" si="3"/>
        <v>0</v>
      </c>
      <c r="H16" s="23" t="s">
        <v>60</v>
      </c>
      <c r="I16" s="82">
        <v>7000</v>
      </c>
      <c r="J16" s="83"/>
      <c r="K16" s="60">
        <f t="shared" si="0"/>
        <v>0</v>
      </c>
      <c r="L16" s="23" t="s">
        <v>70</v>
      </c>
      <c r="M16" s="77">
        <v>8000</v>
      </c>
      <c r="N16" s="83"/>
      <c r="O16" s="60">
        <f t="shared" si="1"/>
        <v>0</v>
      </c>
      <c r="P16" s="23" t="s">
        <v>80</v>
      </c>
      <c r="Q16" s="77">
        <v>8500</v>
      </c>
      <c r="R16" s="83"/>
      <c r="S16" s="60">
        <f t="shared" si="2"/>
        <v>0</v>
      </c>
    </row>
    <row r="17" spans="1:21" s="6" customFormat="1" ht="30" customHeight="1" thickBot="1">
      <c r="B17" s="18"/>
      <c r="C17" s="24" t="s">
        <v>15</v>
      </c>
      <c r="D17" s="58" t="s">
        <v>91</v>
      </c>
      <c r="E17" s="59">
        <v>6000</v>
      </c>
      <c r="F17" s="54"/>
      <c r="G17" s="60">
        <f>IFERROR(E17*F17,0)</f>
        <v>0</v>
      </c>
      <c r="H17" s="23" t="s">
        <v>61</v>
      </c>
      <c r="I17" s="82">
        <v>7000</v>
      </c>
      <c r="J17" s="83"/>
      <c r="K17" s="60">
        <f t="shared" si="0"/>
        <v>0</v>
      </c>
      <c r="L17" s="23" t="s">
        <v>71</v>
      </c>
      <c r="M17" s="77">
        <v>8000</v>
      </c>
      <c r="N17" s="83"/>
      <c r="O17" s="60">
        <f t="shared" si="1"/>
        <v>0</v>
      </c>
      <c r="P17" s="23" t="s">
        <v>81</v>
      </c>
      <c r="Q17" s="77">
        <v>8500</v>
      </c>
      <c r="R17" s="83"/>
      <c r="S17" s="60">
        <f t="shared" si="2"/>
        <v>0</v>
      </c>
      <c r="U17"/>
    </row>
    <row r="18" spans="1:21" s="6" customFormat="1" ht="30" customHeight="1">
      <c r="B18" s="18"/>
      <c r="C18" s="24" t="s">
        <v>4</v>
      </c>
      <c r="D18" s="30"/>
      <c r="E18" s="21"/>
      <c r="F18" s="48"/>
      <c r="G18" s="28">
        <f t="shared" si="3"/>
        <v>0</v>
      </c>
      <c r="H18" s="23" t="s">
        <v>62</v>
      </c>
      <c r="I18" s="82">
        <v>7000</v>
      </c>
      <c r="J18" s="83"/>
      <c r="K18" s="60">
        <f t="shared" si="0"/>
        <v>0</v>
      </c>
      <c r="L18" s="23" t="s">
        <v>72</v>
      </c>
      <c r="M18" s="77">
        <v>8000</v>
      </c>
      <c r="N18" s="83"/>
      <c r="O18" s="60">
        <f t="shared" si="1"/>
        <v>0</v>
      </c>
      <c r="P18" s="23" t="s">
        <v>82</v>
      </c>
      <c r="Q18" s="77">
        <v>8500</v>
      </c>
      <c r="R18" s="83"/>
      <c r="S18" s="60">
        <f t="shared" si="2"/>
        <v>0</v>
      </c>
    </row>
    <row r="19" spans="1:21" s="6" customFormat="1" ht="30" customHeight="1">
      <c r="B19" s="42"/>
      <c r="C19" s="43" t="s">
        <v>83</v>
      </c>
      <c r="D19" s="20"/>
      <c r="E19" s="25"/>
      <c r="F19" s="48"/>
      <c r="G19" s="28">
        <v>0</v>
      </c>
      <c r="H19" s="23" t="s">
        <v>27</v>
      </c>
      <c r="I19" s="82">
        <v>7000</v>
      </c>
      <c r="J19" s="83"/>
      <c r="K19" s="60">
        <f t="shared" si="0"/>
        <v>0</v>
      </c>
      <c r="L19" s="23" t="s">
        <v>39</v>
      </c>
      <c r="M19" s="77">
        <v>8000</v>
      </c>
      <c r="N19" s="83"/>
      <c r="O19" s="60">
        <f t="shared" si="1"/>
        <v>0</v>
      </c>
      <c r="P19" s="23" t="s">
        <v>51</v>
      </c>
      <c r="Q19" s="77">
        <v>8500</v>
      </c>
      <c r="R19" s="83"/>
      <c r="S19" s="60">
        <f t="shared" si="2"/>
        <v>0</v>
      </c>
    </row>
    <row r="20" spans="1:21" s="6" customFormat="1" ht="30" customHeight="1">
      <c r="B20" s="42"/>
      <c r="C20" s="43" t="s">
        <v>100</v>
      </c>
      <c r="D20" s="20"/>
      <c r="E20" s="25"/>
      <c r="F20" s="48"/>
      <c r="G20" s="28">
        <f t="shared" ref="G20:G21" si="4">E20*F20</f>
        <v>0</v>
      </c>
      <c r="H20" s="23" t="s">
        <v>84</v>
      </c>
      <c r="I20" s="82">
        <v>7000</v>
      </c>
      <c r="J20" s="83"/>
      <c r="K20" s="60">
        <f t="shared" ref="K20:K21" si="5">IFERROR(I20*J20,0)</f>
        <v>0</v>
      </c>
      <c r="L20" s="23" t="s">
        <v>85</v>
      </c>
      <c r="M20" s="77">
        <v>8000</v>
      </c>
      <c r="N20" s="83"/>
      <c r="O20" s="60">
        <f t="shared" ref="O20:O21" si="6">IFERROR(M20*N20,0)</f>
        <v>0</v>
      </c>
      <c r="P20" s="23" t="s">
        <v>86</v>
      </c>
      <c r="Q20" s="77">
        <v>8500</v>
      </c>
      <c r="R20" s="83"/>
      <c r="S20" s="60">
        <f t="shared" ref="S20:S21" si="7">IFERROR(Q20*R20,0)</f>
        <v>0</v>
      </c>
    </row>
    <row r="21" spans="1:21" s="6" customFormat="1" ht="30" customHeight="1">
      <c r="B21" s="42"/>
      <c r="C21" s="43" t="s">
        <v>119</v>
      </c>
      <c r="D21" s="20"/>
      <c r="E21" s="25"/>
      <c r="F21" s="48"/>
      <c r="G21" s="28">
        <f t="shared" si="4"/>
        <v>0</v>
      </c>
      <c r="H21" s="23" t="s">
        <v>94</v>
      </c>
      <c r="I21" s="82">
        <v>7000</v>
      </c>
      <c r="J21" s="83"/>
      <c r="K21" s="60">
        <f t="shared" si="5"/>
        <v>0</v>
      </c>
      <c r="L21" s="23" t="s">
        <v>96</v>
      </c>
      <c r="M21" s="77">
        <v>8000</v>
      </c>
      <c r="N21" s="83"/>
      <c r="O21" s="60">
        <f t="shared" si="6"/>
        <v>0</v>
      </c>
      <c r="P21" s="23" t="s">
        <v>98</v>
      </c>
      <c r="Q21" s="77">
        <v>8500</v>
      </c>
      <c r="R21" s="83"/>
      <c r="S21" s="60">
        <f t="shared" si="7"/>
        <v>0</v>
      </c>
    </row>
    <row r="22" spans="1:21" s="6" customFormat="1" ht="30" customHeight="1">
      <c r="B22" s="42"/>
      <c r="C22" s="43" t="s">
        <v>173</v>
      </c>
      <c r="D22" s="20"/>
      <c r="E22" s="25"/>
      <c r="F22" s="48"/>
      <c r="G22" s="28">
        <f t="shared" si="3"/>
        <v>0</v>
      </c>
      <c r="H22" s="23" t="s">
        <v>175</v>
      </c>
      <c r="I22" s="82">
        <v>7000</v>
      </c>
      <c r="J22" s="83"/>
      <c r="K22" s="60">
        <f t="shared" si="0"/>
        <v>0</v>
      </c>
      <c r="L22" s="23" t="s">
        <v>176</v>
      </c>
      <c r="M22" s="77">
        <v>8000</v>
      </c>
      <c r="N22" s="83"/>
      <c r="O22" s="60">
        <f t="shared" si="1"/>
        <v>0</v>
      </c>
      <c r="P22" s="23" t="s">
        <v>177</v>
      </c>
      <c r="Q22" s="77">
        <v>8500</v>
      </c>
      <c r="R22" s="83"/>
      <c r="S22" s="60">
        <f t="shared" si="2"/>
        <v>0</v>
      </c>
    </row>
    <row r="23" spans="1:21" s="6" customFormat="1" ht="30" customHeight="1" thickBot="1">
      <c r="B23" s="31"/>
      <c r="C23" s="32" t="s">
        <v>174</v>
      </c>
      <c r="D23" s="45"/>
      <c r="E23" s="46"/>
      <c r="F23" s="52"/>
      <c r="G23" s="33">
        <f t="shared" ref="G23" si="8">E23*F23</f>
        <v>0</v>
      </c>
      <c r="H23" s="78" t="s">
        <v>178</v>
      </c>
      <c r="I23" s="82">
        <v>7000</v>
      </c>
      <c r="J23" s="83"/>
      <c r="K23" s="60">
        <f t="shared" ref="K23" si="9">IFERROR(I23*J23,0)</f>
        <v>0</v>
      </c>
      <c r="L23" s="78" t="s">
        <v>179</v>
      </c>
      <c r="M23" s="79">
        <v>8000</v>
      </c>
      <c r="N23" s="83"/>
      <c r="O23" s="60">
        <f t="shared" ref="O23" si="10">IFERROR(M23*N23,0)</f>
        <v>0</v>
      </c>
      <c r="P23" s="78" t="s">
        <v>180</v>
      </c>
      <c r="Q23" s="79">
        <v>8500</v>
      </c>
      <c r="R23" s="80"/>
      <c r="S23" s="60">
        <f t="shared" ref="S23" si="11">IFERROR(Q23*R23,0)</f>
        <v>0</v>
      </c>
      <c r="U23"/>
    </row>
    <row r="24" spans="1:21" s="6" customFormat="1" ht="30" customHeight="1" thickBot="1">
      <c r="B24" s="34" t="s">
        <v>16</v>
      </c>
      <c r="C24" s="35"/>
      <c r="D24" s="35"/>
      <c r="E24" s="35"/>
      <c r="F24" s="47"/>
      <c r="G24" s="36">
        <f>SUM(G10:G22)</f>
        <v>0</v>
      </c>
      <c r="H24" s="35"/>
      <c r="I24" s="35"/>
      <c r="J24" s="35"/>
      <c r="K24" s="36">
        <f>SUM(K9:K23)</f>
        <v>0</v>
      </c>
      <c r="L24" s="35"/>
      <c r="M24" s="35"/>
      <c r="N24" s="35"/>
      <c r="O24" s="36">
        <f>SUM(O9:O23)</f>
        <v>0</v>
      </c>
      <c r="P24" s="44" t="s">
        <v>53</v>
      </c>
      <c r="Q24" s="37">
        <f>IFERROR(G24+K24+O24+S24,0)</f>
        <v>0</v>
      </c>
      <c r="R24" s="38">
        <f>SUM(F17,J9:J23,N9:N23,R9:R23)</f>
        <v>0</v>
      </c>
      <c r="S24" s="36">
        <f>SUM(S9:S23)</f>
        <v>0</v>
      </c>
    </row>
    <row r="25" spans="1:21" s="6" customFormat="1">
      <c r="B25" s="87" t="s">
        <v>170</v>
      </c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40"/>
      <c r="R25" s="41"/>
    </row>
    <row r="26" spans="1:21" s="6" customFormat="1" ht="7.5" customHeight="1"/>
    <row r="27" spans="1:21" s="6" customFormat="1" ht="28.5">
      <c r="B27" s="93" t="s">
        <v>171</v>
      </c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</row>
    <row r="28" spans="1:21" s="62" customFormat="1" ht="33">
      <c r="A28" s="63"/>
      <c r="B28" s="94" t="s">
        <v>244</v>
      </c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</row>
    <row r="29" spans="1:21" s="6" customFormat="1" ht="14.25" customHeight="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</row>
    <row r="30" spans="1:21" s="62" customFormat="1" ht="28.5">
      <c r="A30" s="61"/>
      <c r="B30" s="93" t="s">
        <v>172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</row>
    <row r="31" spans="1:21" s="62" customFormat="1" ht="33">
      <c r="A31" s="64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4"/>
    </row>
    <row r="32" spans="1:21" s="6" customFormat="1" ht="21.95" customHeight="1"/>
    <row r="33" s="6" customFormat="1" ht="21.95" customHeight="1"/>
    <row r="34" s="6" customFormat="1" ht="21.95" customHeight="1"/>
    <row r="35" s="6" customFormat="1" ht="21.95" customHeight="1"/>
    <row r="36" s="6" customFormat="1" ht="21.95" customHeight="1"/>
    <row r="37" s="6" customFormat="1" ht="21.95" customHeight="1"/>
    <row r="38" s="6" customFormat="1" ht="21.95" customHeight="1"/>
    <row r="39" s="6" customFormat="1" ht="21.95" customHeight="1"/>
    <row r="40" s="6" customFormat="1" ht="21.95" customHeight="1"/>
    <row r="41" s="6" customFormat="1" ht="21.95" customHeight="1"/>
    <row r="42" s="6" customFormat="1" ht="21.95" customHeight="1"/>
    <row r="43" s="6" customFormat="1" ht="21.95" customHeight="1"/>
    <row r="44" s="6" customFormat="1" ht="21.95" customHeight="1"/>
    <row r="45" s="6" customFormat="1" ht="21.95" customHeight="1"/>
    <row r="46" s="6" customFormat="1" ht="21.95" customHeight="1"/>
    <row r="47" s="6" customFormat="1" ht="21.95" customHeight="1"/>
    <row r="48" s="6" customFormat="1" ht="21.95" customHeight="1"/>
    <row r="49" s="6" customFormat="1" ht="21.95" customHeight="1"/>
    <row r="50" s="6" customFormat="1" ht="21.95" customHeight="1"/>
    <row r="51" s="6" customFormat="1" ht="21.95" customHeight="1"/>
    <row r="52" s="6" customFormat="1" ht="6" customHeight="1"/>
    <row r="54" ht="12" customHeight="1"/>
    <row r="55" ht="12" customHeight="1"/>
    <row r="56" ht="12" customHeight="1"/>
    <row r="57" ht="12" customHeight="1"/>
    <row r="58" ht="12" customHeight="1"/>
  </sheetData>
  <sheetProtection selectLockedCells="1"/>
  <dataConsolidate/>
  <mergeCells count="17">
    <mergeCell ref="B2:R2"/>
    <mergeCell ref="B4:B5"/>
    <mergeCell ref="C4:J5"/>
    <mergeCell ref="P3:R3"/>
    <mergeCell ref="L7:N7"/>
    <mergeCell ref="B7:C7"/>
    <mergeCell ref="P7:R7"/>
    <mergeCell ref="D7:F7"/>
    <mergeCell ref="H7:J7"/>
    <mergeCell ref="L4:N5"/>
    <mergeCell ref="R4:R5"/>
    <mergeCell ref="Q4:Q5"/>
    <mergeCell ref="B30:S30"/>
    <mergeCell ref="B28:R28"/>
    <mergeCell ref="B27:R27"/>
    <mergeCell ref="B29:R29"/>
    <mergeCell ref="B8:C8"/>
  </mergeCells>
  <phoneticPr fontId="2"/>
  <printOptions horizontalCentered="1" verticalCentered="1"/>
  <pageMargins left="0.59055118110236227" right="0.39370078740157483" top="0" bottom="0" header="0" footer="0"/>
  <pageSetup paperSize="9" scale="7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Option Button 6">
              <controlPr defaultSize="0" autoFill="0" autoLine="0" autoPict="0">
                <anchor>
                  <from>
                    <xdr:col>15</xdr:col>
                    <xdr:colOff>57150</xdr:colOff>
                    <xdr:row>3</xdr:row>
                    <xdr:rowOff>28575</xdr:rowOff>
                  </from>
                  <to>
                    <xdr:col>15</xdr:col>
                    <xdr:colOff>847725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5" name="Option Button 7">
              <controlPr defaultSize="0" autoFill="0" autoLine="0" autoPict="0">
                <anchor>
                  <from>
                    <xdr:col>16</xdr:col>
                    <xdr:colOff>85725</xdr:colOff>
                    <xdr:row>3</xdr:row>
                    <xdr:rowOff>28575</xdr:rowOff>
                  </from>
                  <to>
                    <xdr:col>16</xdr:col>
                    <xdr:colOff>876300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Option Button 8">
              <controlPr defaultSize="0" autoFill="0" autoLine="0" autoPict="0">
                <anchor>
                  <from>
                    <xdr:col>17</xdr:col>
                    <xdr:colOff>114300</xdr:colOff>
                    <xdr:row>3</xdr:row>
                    <xdr:rowOff>57150</xdr:rowOff>
                  </from>
                  <to>
                    <xdr:col>17</xdr:col>
                    <xdr:colOff>914400</xdr:colOff>
                    <xdr:row>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80554-34D2-4269-AE4D-C4873C1FFF70}">
  <sheetPr codeName="Sheet2"/>
  <dimension ref="A1:F52"/>
  <sheetViews>
    <sheetView workbookViewId="0">
      <pane ySplit="2" topLeftCell="A25" activePane="bottomLeft" state="frozen"/>
      <selection pane="bottomLeft" activeCell="B52" sqref="B52"/>
    </sheetView>
  </sheetViews>
  <sheetFormatPr defaultRowHeight="18"/>
  <cols>
    <col min="1" max="1" width="15.875" style="65" bestFit="1" customWidth="1"/>
    <col min="2" max="2" width="17.75" style="65" customWidth="1"/>
    <col min="3" max="3" width="49.375" style="65" customWidth="1"/>
    <col min="4" max="4" width="11.125" style="65" bestFit="1" customWidth="1"/>
    <col min="5" max="6" width="10.25" style="65" bestFit="1" customWidth="1"/>
    <col min="7" max="16384" width="9" style="65"/>
  </cols>
  <sheetData>
    <row r="1" spans="1:6" ht="19.5">
      <c r="A1" s="87" t="s">
        <v>170</v>
      </c>
      <c r="E1" s="66"/>
      <c r="F1" s="92">
        <f>SUBTOTAL(9,F2:F52)</f>
        <v>0</v>
      </c>
    </row>
    <row r="2" spans="1:6">
      <c r="A2" s="70" t="s">
        <v>241</v>
      </c>
      <c r="B2" s="71" t="s">
        <v>5</v>
      </c>
      <c r="C2" s="71" t="s">
        <v>249</v>
      </c>
      <c r="D2" s="71" t="s">
        <v>7</v>
      </c>
      <c r="E2" s="71" t="s">
        <v>101</v>
      </c>
      <c r="F2" s="72" t="s">
        <v>120</v>
      </c>
    </row>
    <row r="3" spans="1:6">
      <c r="A3" s="68" t="s">
        <v>198</v>
      </c>
      <c r="B3" s="67" t="s">
        <v>90</v>
      </c>
      <c r="C3" s="67" t="s">
        <v>123</v>
      </c>
      <c r="D3" s="67" t="s">
        <v>102</v>
      </c>
      <c r="E3" s="67">
        <v>6000</v>
      </c>
      <c r="F3" s="69"/>
    </row>
    <row r="4" spans="1:6">
      <c r="A4" s="68" t="s">
        <v>199</v>
      </c>
      <c r="B4" s="67" t="s">
        <v>17</v>
      </c>
      <c r="C4" s="67" t="s">
        <v>124</v>
      </c>
      <c r="D4" s="67" t="s">
        <v>103</v>
      </c>
      <c r="E4" s="67">
        <v>7000</v>
      </c>
      <c r="F4" s="69"/>
    </row>
    <row r="5" spans="1:6">
      <c r="A5" s="68" t="s">
        <v>200</v>
      </c>
      <c r="B5" s="67" t="s">
        <v>25</v>
      </c>
      <c r="C5" s="67" t="s">
        <v>125</v>
      </c>
      <c r="D5" s="67" t="s">
        <v>102</v>
      </c>
      <c r="E5" s="67">
        <v>7000</v>
      </c>
      <c r="F5" s="69"/>
    </row>
    <row r="6" spans="1:6">
      <c r="A6" s="68" t="s">
        <v>184</v>
      </c>
      <c r="B6" s="67" t="s">
        <v>181</v>
      </c>
      <c r="C6" s="67" t="s">
        <v>190</v>
      </c>
      <c r="D6" s="67" t="s">
        <v>187</v>
      </c>
      <c r="E6" s="67">
        <v>7000</v>
      </c>
      <c r="F6" s="69"/>
    </row>
    <row r="7" spans="1:6">
      <c r="A7" s="68" t="s">
        <v>201</v>
      </c>
      <c r="B7" s="67" t="s">
        <v>18</v>
      </c>
      <c r="C7" s="67" t="s">
        <v>126</v>
      </c>
      <c r="D7" s="67" t="s">
        <v>104</v>
      </c>
      <c r="E7" s="67">
        <v>7000</v>
      </c>
      <c r="F7" s="69"/>
    </row>
    <row r="8" spans="1:6">
      <c r="A8" s="68" t="s">
        <v>202</v>
      </c>
      <c r="B8" s="67" t="s">
        <v>105</v>
      </c>
      <c r="C8" s="67" t="s">
        <v>127</v>
      </c>
      <c r="D8" s="67" t="s">
        <v>106</v>
      </c>
      <c r="E8" s="67">
        <v>7000</v>
      </c>
      <c r="F8" s="69"/>
    </row>
    <row r="9" spans="1:6">
      <c r="A9" s="68" t="s">
        <v>203</v>
      </c>
      <c r="B9" s="67" t="s">
        <v>27</v>
      </c>
      <c r="C9" s="67" t="s">
        <v>128</v>
      </c>
      <c r="D9" s="67" t="s">
        <v>83</v>
      </c>
      <c r="E9" s="67">
        <v>7000</v>
      </c>
      <c r="F9" s="69"/>
    </row>
    <row r="10" spans="1:6">
      <c r="A10" s="68" t="s">
        <v>204</v>
      </c>
      <c r="B10" s="67" t="s">
        <v>94</v>
      </c>
      <c r="C10" s="67" t="s">
        <v>163</v>
      </c>
      <c r="D10" s="67" t="s">
        <v>121</v>
      </c>
      <c r="E10" s="67">
        <v>7000</v>
      </c>
      <c r="F10" s="69"/>
    </row>
    <row r="11" spans="1:6">
      <c r="A11" s="68" t="s">
        <v>205</v>
      </c>
      <c r="B11" s="67" t="s">
        <v>19</v>
      </c>
      <c r="C11" s="67" t="s">
        <v>129</v>
      </c>
      <c r="D11" s="67" t="s">
        <v>107</v>
      </c>
      <c r="E11" s="67">
        <v>7000</v>
      </c>
      <c r="F11" s="69"/>
    </row>
    <row r="12" spans="1:6">
      <c r="A12" s="68" t="s">
        <v>206</v>
      </c>
      <c r="B12" s="67" t="s">
        <v>108</v>
      </c>
      <c r="C12" s="67" t="s">
        <v>130</v>
      </c>
      <c r="D12" s="67" t="s">
        <v>109</v>
      </c>
      <c r="E12" s="67">
        <v>7000</v>
      </c>
      <c r="F12" s="69"/>
    </row>
    <row r="13" spans="1:6">
      <c r="A13" s="68" t="s">
        <v>207</v>
      </c>
      <c r="B13" s="67" t="s">
        <v>20</v>
      </c>
      <c r="C13" s="67" t="s">
        <v>131</v>
      </c>
      <c r="D13" s="67" t="s">
        <v>110</v>
      </c>
      <c r="E13" s="67">
        <v>7000</v>
      </c>
      <c r="F13" s="69"/>
    </row>
    <row r="14" spans="1:6">
      <c r="A14" s="68" t="s">
        <v>208</v>
      </c>
      <c r="B14" s="67" t="s">
        <v>24</v>
      </c>
      <c r="C14" s="67" t="s">
        <v>132</v>
      </c>
      <c r="D14" s="67" t="s">
        <v>111</v>
      </c>
      <c r="E14" s="67">
        <v>7000</v>
      </c>
      <c r="F14" s="69"/>
    </row>
    <row r="15" spans="1:6">
      <c r="A15" s="68" t="s">
        <v>209</v>
      </c>
      <c r="B15" s="67" t="s">
        <v>21</v>
      </c>
      <c r="C15" s="67" t="s">
        <v>133</v>
      </c>
      <c r="D15" s="67" t="s">
        <v>112</v>
      </c>
      <c r="E15" s="67">
        <v>7000</v>
      </c>
      <c r="F15" s="69"/>
    </row>
    <row r="16" spans="1:6">
      <c r="A16" s="68" t="s">
        <v>210</v>
      </c>
      <c r="B16" s="67" t="s">
        <v>26</v>
      </c>
      <c r="C16" s="67" t="s">
        <v>134</v>
      </c>
      <c r="D16" s="67" t="s">
        <v>113</v>
      </c>
      <c r="E16" s="67">
        <v>7000</v>
      </c>
      <c r="F16" s="69"/>
    </row>
    <row r="17" spans="1:6">
      <c r="A17" s="126" t="s">
        <v>195</v>
      </c>
      <c r="B17" s="127" t="s">
        <v>191</v>
      </c>
      <c r="C17" s="67" t="s">
        <v>245</v>
      </c>
      <c r="D17" s="127" t="s">
        <v>194</v>
      </c>
      <c r="E17" s="67">
        <v>7000</v>
      </c>
      <c r="F17" s="128"/>
    </row>
    <row r="18" spans="1:6">
      <c r="A18" s="68" t="s">
        <v>211</v>
      </c>
      <c r="B18" s="67" t="s">
        <v>22</v>
      </c>
      <c r="C18" s="67" t="s">
        <v>135</v>
      </c>
      <c r="D18" s="67" t="s">
        <v>114</v>
      </c>
      <c r="E18" s="67">
        <v>7000</v>
      </c>
      <c r="F18" s="69"/>
    </row>
    <row r="19" spans="1:6">
      <c r="A19" s="68" t="s">
        <v>212</v>
      </c>
      <c r="B19" s="67" t="s">
        <v>23</v>
      </c>
      <c r="C19" s="67" t="s">
        <v>136</v>
      </c>
      <c r="D19" s="67" t="s">
        <v>115</v>
      </c>
      <c r="E19" s="67">
        <v>7000</v>
      </c>
      <c r="F19" s="69"/>
    </row>
    <row r="20" spans="1:6">
      <c r="A20" s="68" t="s">
        <v>213</v>
      </c>
      <c r="B20" s="67" t="s">
        <v>28</v>
      </c>
      <c r="C20" s="67" t="s">
        <v>137</v>
      </c>
      <c r="D20" s="67" t="s">
        <v>103</v>
      </c>
      <c r="E20" s="67">
        <v>8000</v>
      </c>
      <c r="F20" s="69"/>
    </row>
    <row r="21" spans="1:6">
      <c r="A21" s="68" t="s">
        <v>214</v>
      </c>
      <c r="B21" s="67" t="s">
        <v>37</v>
      </c>
      <c r="C21" s="67" t="s">
        <v>138</v>
      </c>
      <c r="D21" s="67" t="s">
        <v>102</v>
      </c>
      <c r="E21" s="67">
        <v>8000</v>
      </c>
      <c r="F21" s="69"/>
    </row>
    <row r="22" spans="1:6">
      <c r="A22" s="68" t="s">
        <v>185</v>
      </c>
      <c r="B22" s="67" t="s">
        <v>182</v>
      </c>
      <c r="C22" s="67" t="s">
        <v>188</v>
      </c>
      <c r="D22" s="67" t="s">
        <v>187</v>
      </c>
      <c r="E22" s="67">
        <v>8000</v>
      </c>
      <c r="F22" s="69"/>
    </row>
    <row r="23" spans="1:6">
      <c r="A23" s="68" t="s">
        <v>215</v>
      </c>
      <c r="B23" s="67" t="s">
        <v>29</v>
      </c>
      <c r="C23" s="67" t="s">
        <v>139</v>
      </c>
      <c r="D23" s="67" t="s">
        <v>104</v>
      </c>
      <c r="E23" s="67">
        <v>8000</v>
      </c>
      <c r="F23" s="69"/>
    </row>
    <row r="24" spans="1:6">
      <c r="A24" s="68" t="s">
        <v>216</v>
      </c>
      <c r="B24" s="67" t="s">
        <v>116</v>
      </c>
      <c r="C24" s="67" t="s">
        <v>140</v>
      </c>
      <c r="D24" s="67" t="s">
        <v>106</v>
      </c>
      <c r="E24" s="67">
        <v>8000</v>
      </c>
      <c r="F24" s="69"/>
    </row>
    <row r="25" spans="1:6">
      <c r="A25" s="68" t="s">
        <v>217</v>
      </c>
      <c r="B25" s="67" t="s">
        <v>39</v>
      </c>
      <c r="C25" s="67" t="s">
        <v>141</v>
      </c>
      <c r="D25" s="67" t="s">
        <v>83</v>
      </c>
      <c r="E25" s="67">
        <v>8000</v>
      </c>
      <c r="F25" s="69"/>
    </row>
    <row r="26" spans="1:6">
      <c r="A26" s="68" t="s">
        <v>218</v>
      </c>
      <c r="B26" s="67" t="s">
        <v>95</v>
      </c>
      <c r="C26" s="67" t="s">
        <v>164</v>
      </c>
      <c r="D26" s="67" t="s">
        <v>121</v>
      </c>
      <c r="E26" s="67">
        <v>8000</v>
      </c>
      <c r="F26" s="69"/>
    </row>
    <row r="27" spans="1:6">
      <c r="A27" s="68" t="s">
        <v>219</v>
      </c>
      <c r="B27" s="67" t="s">
        <v>30</v>
      </c>
      <c r="C27" s="67" t="s">
        <v>142</v>
      </c>
      <c r="D27" s="67" t="s">
        <v>107</v>
      </c>
      <c r="E27" s="67">
        <v>8000</v>
      </c>
      <c r="F27" s="69"/>
    </row>
    <row r="28" spans="1:6">
      <c r="A28" s="68" t="s">
        <v>220</v>
      </c>
      <c r="B28" s="67" t="s">
        <v>31</v>
      </c>
      <c r="C28" s="67" t="s">
        <v>143</v>
      </c>
      <c r="D28" s="67" t="s">
        <v>109</v>
      </c>
      <c r="E28" s="67">
        <v>8000</v>
      </c>
      <c r="F28" s="69"/>
    </row>
    <row r="29" spans="1:6">
      <c r="A29" s="68" t="s">
        <v>221</v>
      </c>
      <c r="B29" s="67" t="s">
        <v>32</v>
      </c>
      <c r="C29" s="67" t="s">
        <v>144</v>
      </c>
      <c r="D29" s="67" t="s">
        <v>110</v>
      </c>
      <c r="E29" s="67">
        <v>8000</v>
      </c>
      <c r="F29" s="69"/>
    </row>
    <row r="30" spans="1:6">
      <c r="A30" s="68" t="s">
        <v>222</v>
      </c>
      <c r="B30" s="67" t="s">
        <v>36</v>
      </c>
      <c r="C30" s="67" t="s">
        <v>145</v>
      </c>
      <c r="D30" s="67" t="s">
        <v>111</v>
      </c>
      <c r="E30" s="67">
        <v>8000</v>
      </c>
      <c r="F30" s="69"/>
    </row>
    <row r="31" spans="1:6">
      <c r="A31" s="68" t="s">
        <v>223</v>
      </c>
      <c r="B31" s="67" t="s">
        <v>33</v>
      </c>
      <c r="C31" s="67" t="s">
        <v>146</v>
      </c>
      <c r="D31" s="67" t="s">
        <v>112</v>
      </c>
      <c r="E31" s="67">
        <v>8000</v>
      </c>
      <c r="F31" s="69"/>
    </row>
    <row r="32" spans="1:6">
      <c r="A32" s="68" t="s">
        <v>224</v>
      </c>
      <c r="B32" s="67" t="s">
        <v>38</v>
      </c>
      <c r="C32" s="67" t="s">
        <v>147</v>
      </c>
      <c r="D32" s="67" t="s">
        <v>113</v>
      </c>
      <c r="E32" s="67">
        <v>8000</v>
      </c>
      <c r="F32" s="69"/>
    </row>
    <row r="33" spans="1:6">
      <c r="A33" s="126" t="s">
        <v>196</v>
      </c>
      <c r="B33" s="127" t="s">
        <v>192</v>
      </c>
      <c r="C33" s="67" t="s">
        <v>246</v>
      </c>
      <c r="D33" s="127" t="s">
        <v>194</v>
      </c>
      <c r="E33" s="67">
        <v>8000</v>
      </c>
      <c r="F33" s="128"/>
    </row>
    <row r="34" spans="1:6">
      <c r="A34" s="68" t="s">
        <v>225</v>
      </c>
      <c r="B34" s="67" t="s">
        <v>34</v>
      </c>
      <c r="C34" s="67" t="s">
        <v>148</v>
      </c>
      <c r="D34" s="67" t="s">
        <v>114</v>
      </c>
      <c r="E34" s="67">
        <v>8000</v>
      </c>
      <c r="F34" s="69"/>
    </row>
    <row r="35" spans="1:6">
      <c r="A35" s="68" t="s">
        <v>226</v>
      </c>
      <c r="B35" s="67" t="s">
        <v>35</v>
      </c>
      <c r="C35" s="67" t="s">
        <v>149</v>
      </c>
      <c r="D35" s="67" t="s">
        <v>115</v>
      </c>
      <c r="E35" s="67">
        <v>8000</v>
      </c>
      <c r="F35" s="69"/>
    </row>
    <row r="36" spans="1:6">
      <c r="A36" s="68" t="s">
        <v>227</v>
      </c>
      <c r="B36" s="67" t="s">
        <v>40</v>
      </c>
      <c r="C36" s="67" t="s">
        <v>150</v>
      </c>
      <c r="D36" s="67" t="s">
        <v>103</v>
      </c>
      <c r="E36" s="67">
        <v>8500</v>
      </c>
      <c r="F36" s="69"/>
    </row>
    <row r="37" spans="1:6">
      <c r="A37" s="68" t="s">
        <v>228</v>
      </c>
      <c r="B37" s="67" t="s">
        <v>49</v>
      </c>
      <c r="C37" s="67" t="s">
        <v>151</v>
      </c>
      <c r="D37" s="67" t="s">
        <v>102</v>
      </c>
      <c r="E37" s="67">
        <v>8500</v>
      </c>
      <c r="F37" s="69"/>
    </row>
    <row r="38" spans="1:6">
      <c r="A38" s="68" t="s">
        <v>186</v>
      </c>
      <c r="B38" s="67" t="s">
        <v>183</v>
      </c>
      <c r="C38" s="67" t="s">
        <v>189</v>
      </c>
      <c r="D38" s="67" t="s">
        <v>187</v>
      </c>
      <c r="E38" s="67">
        <v>8500</v>
      </c>
      <c r="F38" s="69"/>
    </row>
    <row r="39" spans="1:6">
      <c r="A39" s="68" t="s">
        <v>229</v>
      </c>
      <c r="B39" s="67" t="s">
        <v>41</v>
      </c>
      <c r="C39" s="67" t="s">
        <v>152</v>
      </c>
      <c r="D39" s="67" t="s">
        <v>104</v>
      </c>
      <c r="E39" s="67">
        <v>8500</v>
      </c>
      <c r="F39" s="69"/>
    </row>
    <row r="40" spans="1:6">
      <c r="A40" s="68" t="s">
        <v>230</v>
      </c>
      <c r="B40" s="67" t="s">
        <v>117</v>
      </c>
      <c r="C40" s="67" t="s">
        <v>153</v>
      </c>
      <c r="D40" s="67" t="s">
        <v>106</v>
      </c>
      <c r="E40" s="67">
        <v>8500</v>
      </c>
      <c r="F40" s="69"/>
    </row>
    <row r="41" spans="1:6">
      <c r="A41" s="68" t="s">
        <v>231</v>
      </c>
      <c r="B41" s="67" t="s">
        <v>51</v>
      </c>
      <c r="C41" s="67" t="s">
        <v>154</v>
      </c>
      <c r="D41" s="67" t="s">
        <v>83</v>
      </c>
      <c r="E41" s="67">
        <v>8500</v>
      </c>
      <c r="F41" s="69"/>
    </row>
    <row r="42" spans="1:6">
      <c r="A42" s="68" t="s">
        <v>232</v>
      </c>
      <c r="B42" s="67" t="s">
        <v>97</v>
      </c>
      <c r="C42" s="67" t="s">
        <v>165</v>
      </c>
      <c r="D42" s="67" t="s">
        <v>121</v>
      </c>
      <c r="E42" s="67">
        <v>8500</v>
      </c>
      <c r="F42" s="69"/>
    </row>
    <row r="43" spans="1:6">
      <c r="A43" s="68" t="s">
        <v>233</v>
      </c>
      <c r="B43" s="67" t="s">
        <v>42</v>
      </c>
      <c r="C43" s="67" t="s">
        <v>155</v>
      </c>
      <c r="D43" s="67" t="s">
        <v>107</v>
      </c>
      <c r="E43" s="67">
        <v>8500</v>
      </c>
      <c r="F43" s="69"/>
    </row>
    <row r="44" spans="1:6">
      <c r="A44" s="68" t="s">
        <v>234</v>
      </c>
      <c r="B44" s="67" t="s">
        <v>43</v>
      </c>
      <c r="C44" s="67" t="s">
        <v>156</v>
      </c>
      <c r="D44" s="67" t="s">
        <v>118</v>
      </c>
      <c r="E44" s="67">
        <v>8500</v>
      </c>
      <c r="F44" s="69"/>
    </row>
    <row r="45" spans="1:6">
      <c r="A45" s="68" t="s">
        <v>235</v>
      </c>
      <c r="B45" s="67" t="s">
        <v>44</v>
      </c>
      <c r="C45" s="67" t="s">
        <v>157</v>
      </c>
      <c r="D45" s="67" t="s">
        <v>110</v>
      </c>
      <c r="E45" s="67">
        <v>8500</v>
      </c>
      <c r="F45" s="69"/>
    </row>
    <row r="46" spans="1:6">
      <c r="A46" s="73" t="s">
        <v>236</v>
      </c>
      <c r="B46" s="74" t="s">
        <v>48</v>
      </c>
      <c r="C46" s="74" t="s">
        <v>158</v>
      </c>
      <c r="D46" s="74" t="s">
        <v>111</v>
      </c>
      <c r="E46" s="67">
        <v>8500</v>
      </c>
      <c r="F46" s="75"/>
    </row>
    <row r="47" spans="1:6">
      <c r="A47" s="73" t="s">
        <v>237</v>
      </c>
      <c r="B47" s="74" t="s">
        <v>45</v>
      </c>
      <c r="C47" s="74" t="s">
        <v>159</v>
      </c>
      <c r="D47" s="74" t="s">
        <v>112</v>
      </c>
      <c r="E47" s="67">
        <v>8500</v>
      </c>
      <c r="F47" s="75"/>
    </row>
    <row r="48" spans="1:6">
      <c r="A48" s="73" t="s">
        <v>238</v>
      </c>
      <c r="B48" s="74" t="s">
        <v>50</v>
      </c>
      <c r="C48" s="74" t="s">
        <v>160</v>
      </c>
      <c r="D48" s="74" t="s">
        <v>113</v>
      </c>
      <c r="E48" s="67">
        <v>8500</v>
      </c>
      <c r="F48" s="75"/>
    </row>
    <row r="49" spans="1:6">
      <c r="A49" s="129" t="s">
        <v>197</v>
      </c>
      <c r="B49" s="130" t="s">
        <v>193</v>
      </c>
      <c r="C49" s="74" t="s">
        <v>247</v>
      </c>
      <c r="D49" s="130" t="s">
        <v>194</v>
      </c>
      <c r="E49" s="67">
        <v>8500</v>
      </c>
      <c r="F49" s="131"/>
    </row>
    <row r="50" spans="1:6">
      <c r="A50" s="73" t="s">
        <v>239</v>
      </c>
      <c r="B50" s="74" t="s">
        <v>46</v>
      </c>
      <c r="C50" s="74" t="s">
        <v>161</v>
      </c>
      <c r="D50" s="74" t="s">
        <v>114</v>
      </c>
      <c r="E50" s="67">
        <v>8500</v>
      </c>
      <c r="F50" s="75"/>
    </row>
    <row r="51" spans="1:6">
      <c r="A51" s="73" t="s">
        <v>240</v>
      </c>
      <c r="B51" s="74" t="s">
        <v>47</v>
      </c>
      <c r="C51" s="74" t="s">
        <v>162</v>
      </c>
      <c r="D51" s="74" t="s">
        <v>115</v>
      </c>
      <c r="E51" s="67">
        <v>8500</v>
      </c>
      <c r="F51" s="75"/>
    </row>
    <row r="52" spans="1:6">
      <c r="A52" s="129" t="s">
        <v>243</v>
      </c>
      <c r="B52" s="130" t="s">
        <v>242</v>
      </c>
      <c r="C52" s="74" t="s">
        <v>248</v>
      </c>
      <c r="D52" s="67" t="s">
        <v>106</v>
      </c>
      <c r="E52" s="130">
        <v>9000</v>
      </c>
      <c r="F52" s="131"/>
    </row>
  </sheetData>
  <phoneticPr fontId="26"/>
  <conditionalFormatting sqref="A3:A52">
    <cfRule type="duplicateValues" dxfId="0" priority="3"/>
  </conditionalFormatting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00"/>
  </sheetPr>
  <dimension ref="A1:D49"/>
  <sheetViews>
    <sheetView zoomScaleNormal="100" zoomScaleSheetLayoutView="100" workbookViewId="0">
      <pane ySplit="3" topLeftCell="A4" activePane="bottomLeft" state="frozen"/>
      <selection pane="bottomLeft" activeCell="A49" sqref="A49"/>
    </sheetView>
  </sheetViews>
  <sheetFormatPr defaultRowHeight="13.5"/>
  <cols>
    <col min="1" max="1" width="18.375" customWidth="1"/>
  </cols>
  <sheetData>
    <row r="1" spans="1:4">
      <c r="A1" t="s">
        <v>122</v>
      </c>
      <c r="B1" t="str">
        <f>D4</f>
        <v>9月</v>
      </c>
    </row>
    <row r="2" spans="1:4">
      <c r="A2" t="s">
        <v>167</v>
      </c>
      <c r="B2">
        <f>SUBTOTAL(9,B4:B49)</f>
        <v>0</v>
      </c>
    </row>
    <row r="3" spans="1:4">
      <c r="A3" t="s">
        <v>88</v>
      </c>
      <c r="B3" t="s">
        <v>89</v>
      </c>
      <c r="C3" t="s">
        <v>122</v>
      </c>
      <c r="D3" t="s">
        <v>122</v>
      </c>
    </row>
    <row r="4" spans="1:4">
      <c r="A4" s="1" t="s">
        <v>90</v>
      </c>
      <c r="B4">
        <f>BOOSTER!F17</f>
        <v>0</v>
      </c>
      <c r="C4">
        <v>2</v>
      </c>
      <c r="D4" t="str" cm="1">
        <f t="array" ref="D4">_xlfn.IFS(C4=1,"6月",C4=2,"9月",C4=3,"10月")</f>
        <v>9月</v>
      </c>
    </row>
    <row r="5" spans="1:4">
      <c r="A5" s="1" t="s">
        <v>17</v>
      </c>
      <c r="B5">
        <f>BOOSTER!J9</f>
        <v>0</v>
      </c>
    </row>
    <row r="6" spans="1:4">
      <c r="A6" s="1" t="s">
        <v>18</v>
      </c>
      <c r="B6">
        <f>BOOSTER!J10</f>
        <v>0</v>
      </c>
    </row>
    <row r="7" spans="1:4">
      <c r="A7" s="1" t="s">
        <v>108</v>
      </c>
      <c r="B7">
        <f>BOOSTER!J11</f>
        <v>0</v>
      </c>
    </row>
    <row r="8" spans="1:4">
      <c r="A8" s="1" t="s">
        <v>20</v>
      </c>
      <c r="B8">
        <f>BOOSTER!J12</f>
        <v>0</v>
      </c>
    </row>
    <row r="9" spans="1:4">
      <c r="A9" s="1" t="s">
        <v>21</v>
      </c>
      <c r="B9">
        <f>BOOSTER!J13</f>
        <v>0</v>
      </c>
    </row>
    <row r="10" spans="1:4">
      <c r="A10" s="1" t="s">
        <v>22</v>
      </c>
      <c r="B10">
        <f>BOOSTER!J14</f>
        <v>0</v>
      </c>
    </row>
    <row r="11" spans="1:4">
      <c r="A11" s="1" t="s">
        <v>23</v>
      </c>
      <c r="B11">
        <f>BOOSTER!J15</f>
        <v>0</v>
      </c>
    </row>
    <row r="12" spans="1:4">
      <c r="A12" s="1" t="s">
        <v>24</v>
      </c>
      <c r="B12">
        <f>BOOSTER!J16</f>
        <v>0</v>
      </c>
    </row>
    <row r="13" spans="1:4">
      <c r="A13" s="1" t="s">
        <v>25</v>
      </c>
      <c r="B13">
        <f>BOOSTER!J17</f>
        <v>0</v>
      </c>
    </row>
    <row r="14" spans="1:4">
      <c r="A14" s="1" t="s">
        <v>26</v>
      </c>
      <c r="B14">
        <f>BOOSTER!J18</f>
        <v>0</v>
      </c>
    </row>
    <row r="15" spans="1:4">
      <c r="A15" s="1" t="s">
        <v>27</v>
      </c>
      <c r="B15">
        <f>BOOSTER!J19</f>
        <v>0</v>
      </c>
    </row>
    <row r="16" spans="1:4">
      <c r="A16" s="1" t="s">
        <v>105</v>
      </c>
      <c r="B16">
        <f>BOOSTER!J20</f>
        <v>0</v>
      </c>
    </row>
    <row r="17" spans="1:2">
      <c r="A17" s="1" t="s">
        <v>93</v>
      </c>
      <c r="B17">
        <f>BOOSTER!J21</f>
        <v>0</v>
      </c>
    </row>
    <row r="18" spans="1:2">
      <c r="A18" s="1" t="s">
        <v>181</v>
      </c>
      <c r="B18">
        <f>BOOSTER!J22</f>
        <v>0</v>
      </c>
    </row>
    <row r="19" spans="1:2">
      <c r="A19" s="1" t="s">
        <v>191</v>
      </c>
      <c r="B19">
        <f>BOOSTER!J23</f>
        <v>0</v>
      </c>
    </row>
    <row r="20" spans="1:2">
      <c r="A20" s="1" t="s">
        <v>28</v>
      </c>
      <c r="B20">
        <f>BOOSTER!N9</f>
        <v>0</v>
      </c>
    </row>
    <row r="21" spans="1:2">
      <c r="A21" s="1" t="s">
        <v>29</v>
      </c>
      <c r="B21">
        <f>BOOSTER!N10</f>
        <v>0</v>
      </c>
    </row>
    <row r="22" spans="1:2">
      <c r="A22" s="1" t="s">
        <v>31</v>
      </c>
      <c r="B22">
        <f>BOOSTER!N11</f>
        <v>0</v>
      </c>
    </row>
    <row r="23" spans="1:2">
      <c r="A23" s="1" t="s">
        <v>32</v>
      </c>
      <c r="B23">
        <f>BOOSTER!N12</f>
        <v>0</v>
      </c>
    </row>
    <row r="24" spans="1:2">
      <c r="A24" s="1" t="s">
        <v>33</v>
      </c>
      <c r="B24">
        <f>BOOSTER!N13</f>
        <v>0</v>
      </c>
    </row>
    <row r="25" spans="1:2">
      <c r="A25" s="1" t="s">
        <v>34</v>
      </c>
      <c r="B25">
        <f>BOOSTER!N14</f>
        <v>0</v>
      </c>
    </row>
    <row r="26" spans="1:2">
      <c r="A26" s="1" t="s">
        <v>35</v>
      </c>
      <c r="B26">
        <f>BOOSTER!N15</f>
        <v>0</v>
      </c>
    </row>
    <row r="27" spans="1:2">
      <c r="A27" s="1" t="s">
        <v>36</v>
      </c>
      <c r="B27">
        <f>BOOSTER!N16</f>
        <v>0</v>
      </c>
    </row>
    <row r="28" spans="1:2">
      <c r="A28" s="1" t="s">
        <v>37</v>
      </c>
      <c r="B28">
        <f>BOOSTER!N17</f>
        <v>0</v>
      </c>
    </row>
    <row r="29" spans="1:2">
      <c r="A29" s="1" t="s">
        <v>38</v>
      </c>
      <c r="B29">
        <f>BOOSTER!N18</f>
        <v>0</v>
      </c>
    </row>
    <row r="30" spans="1:2">
      <c r="A30" s="1" t="s">
        <v>39</v>
      </c>
      <c r="B30">
        <f>BOOSTER!N19</f>
        <v>0</v>
      </c>
    </row>
    <row r="31" spans="1:2">
      <c r="A31" s="1" t="s">
        <v>116</v>
      </c>
      <c r="B31">
        <f>BOOSTER!N20</f>
        <v>0</v>
      </c>
    </row>
    <row r="32" spans="1:2">
      <c r="A32" s="1" t="s">
        <v>95</v>
      </c>
      <c r="B32">
        <f>BOOSTER!N21</f>
        <v>0</v>
      </c>
    </row>
    <row r="33" spans="1:2">
      <c r="A33" s="1" t="s">
        <v>182</v>
      </c>
      <c r="B33">
        <f>BOOSTER!N22</f>
        <v>0</v>
      </c>
    </row>
    <row r="34" spans="1:2">
      <c r="A34" s="1" t="s">
        <v>192</v>
      </c>
      <c r="B34">
        <f>BOOSTER!N23</f>
        <v>0</v>
      </c>
    </row>
    <row r="35" spans="1:2">
      <c r="A35" s="1" t="s">
        <v>40</v>
      </c>
      <c r="B35">
        <f>BOOSTER!R9</f>
        <v>0</v>
      </c>
    </row>
    <row r="36" spans="1:2">
      <c r="A36" s="1" t="s">
        <v>41</v>
      </c>
      <c r="B36">
        <f>BOOSTER!R10</f>
        <v>0</v>
      </c>
    </row>
    <row r="37" spans="1:2">
      <c r="A37" s="1" t="s">
        <v>43</v>
      </c>
      <c r="B37">
        <f>BOOSTER!R11</f>
        <v>0</v>
      </c>
    </row>
    <row r="38" spans="1:2">
      <c r="A38" t="s">
        <v>44</v>
      </c>
      <c r="B38">
        <f>BOOSTER!R12</f>
        <v>0</v>
      </c>
    </row>
    <row r="39" spans="1:2">
      <c r="A39" t="s">
        <v>45</v>
      </c>
      <c r="B39">
        <f>BOOSTER!R13</f>
        <v>0</v>
      </c>
    </row>
    <row r="40" spans="1:2">
      <c r="A40" t="s">
        <v>46</v>
      </c>
      <c r="B40">
        <f>BOOSTER!R14</f>
        <v>0</v>
      </c>
    </row>
    <row r="41" spans="1:2">
      <c r="A41" t="s">
        <v>47</v>
      </c>
      <c r="B41">
        <f>BOOSTER!R15</f>
        <v>0</v>
      </c>
    </row>
    <row r="42" spans="1:2">
      <c r="A42" t="s">
        <v>48</v>
      </c>
      <c r="B42">
        <f>BOOSTER!R16</f>
        <v>0</v>
      </c>
    </row>
    <row r="43" spans="1:2">
      <c r="A43" t="s">
        <v>49</v>
      </c>
      <c r="B43">
        <f>BOOSTER!R17</f>
        <v>0</v>
      </c>
    </row>
    <row r="44" spans="1:2">
      <c r="A44" t="s">
        <v>50</v>
      </c>
      <c r="B44">
        <f>BOOSTER!R18</f>
        <v>0</v>
      </c>
    </row>
    <row r="45" spans="1:2">
      <c r="A45" t="s">
        <v>51</v>
      </c>
      <c r="B45">
        <f>BOOSTER!R19</f>
        <v>0</v>
      </c>
    </row>
    <row r="46" spans="1:2">
      <c r="A46" t="s">
        <v>117</v>
      </c>
      <c r="B46">
        <f>BOOSTER!R20</f>
        <v>0</v>
      </c>
    </row>
    <row r="47" spans="1:2">
      <c r="A47" t="s">
        <v>97</v>
      </c>
      <c r="B47">
        <f>BOOSTER!R21</f>
        <v>0</v>
      </c>
    </row>
    <row r="48" spans="1:2">
      <c r="A48" t="s">
        <v>183</v>
      </c>
      <c r="B48">
        <f>BOOSTER!R22</f>
        <v>0</v>
      </c>
    </row>
    <row r="49" spans="1:2">
      <c r="A49" t="s">
        <v>193</v>
      </c>
      <c r="B49">
        <f>BOOSTER!R23</f>
        <v>0</v>
      </c>
    </row>
  </sheetData>
  <sheetProtection selectLockedCells="1" selectUnlockedCells="1"/>
  <phoneticPr fontId="6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BOOSTER</vt:lpstr>
      <vt:lpstr>NEW JANコード_2025</vt:lpstr>
      <vt:lpstr>ILP集計用（入力不要）</vt:lpstr>
      <vt:lpstr>BOOSTER!Print_Area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ILP1</dc:creator>
  <cp:lastModifiedBy>sales</cp:lastModifiedBy>
  <cp:lastPrinted>2024-02-06T05:05:45Z</cp:lastPrinted>
  <dcterms:created xsi:type="dcterms:W3CDTF">2014-03-03T05:34:38Z</dcterms:created>
  <dcterms:modified xsi:type="dcterms:W3CDTF">2025-01-21T07:04:57Z</dcterms:modified>
</cp:coreProperties>
</file>